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24226"/>
  <mc:AlternateContent xmlns:mc="http://schemas.openxmlformats.org/markup-compatibility/2006">
    <mc:Choice Requires="x15">
      <x15ac:absPath xmlns:x15ac="http://schemas.microsoft.com/office/spreadsheetml/2010/11/ac" url="I:\Statistics for FSA Website\2025\"/>
    </mc:Choice>
  </mc:AlternateContent>
  <xr:revisionPtr revIDLastSave="0" documentId="13_ncr:1_{6F772D2C-E4F8-4AAE-9AE4-4F4E7B6FDB93}" xr6:coauthVersionLast="47" xr6:coauthVersionMax="47" xr10:uidLastSave="{00000000-0000-0000-0000-000000000000}"/>
  <bookViews>
    <workbookView xWindow="-28920" yWindow="-120" windowWidth="29040" windowHeight="15840" activeTab="4" xr2:uid="{00000000-000D-0000-FFFF-FFFF00000000}"/>
  </bookViews>
  <sheets>
    <sheet name="Q2 Longterm BS" sheetId="16" r:id="rId1"/>
    <sheet name="Q2 Long Term IS" sheetId="17" r:id="rId2"/>
    <sheet name="Q2 General BS" sheetId="21" r:id="rId3"/>
    <sheet name="Q2 General IS" sheetId="19" r:id="rId4"/>
    <sheet name="Q2 Insurance Industry Total  " sheetId="20" r:id="rId5"/>
  </sheets>
  <definedNames>
    <definedName name="_xlnm.Print_Area" localSheetId="3">'Q2 General IS'!$A$1:$F$3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6" i="16" l="1"/>
  <c r="C20" i="21"/>
  <c r="B20" i="21"/>
  <c r="C17" i="16"/>
  <c r="B17" i="16"/>
  <c r="C31" i="16"/>
  <c r="C22" i="16"/>
  <c r="C23" i="16" s="1"/>
  <c r="C32" i="16" s="1"/>
  <c r="C13" i="16"/>
  <c r="C9" i="17"/>
  <c r="C12" i="17" s="1"/>
  <c r="C15" i="17" s="1"/>
  <c r="C17" i="17" s="1"/>
  <c r="B10" i="19"/>
  <c r="B13" i="19" s="1"/>
  <c r="B15" i="19" s="1"/>
  <c r="B29" i="21"/>
  <c r="B32" i="21"/>
  <c r="B30" i="21"/>
  <c r="B25" i="21"/>
  <c r="B12" i="21"/>
  <c r="B16" i="21" s="1"/>
  <c r="B21" i="21" s="1"/>
  <c r="B26" i="21"/>
  <c r="B22" i="16"/>
  <c r="B33" i="21" l="1"/>
  <c r="B34" i="21" s="1"/>
  <c r="C18" i="16"/>
  <c r="C23" i="20" l="1"/>
  <c r="B23" i="20"/>
  <c r="B18" i="20"/>
  <c r="C18" i="20"/>
  <c r="B13" i="20"/>
  <c r="C13" i="20"/>
  <c r="B8" i="20"/>
  <c r="C8" i="20"/>
  <c r="C32" i="21"/>
  <c r="C30" i="21"/>
  <c r="C29" i="21"/>
  <c r="B9" i="17" l="1"/>
  <c r="B12" i="17" s="1"/>
  <c r="B15" i="17" s="1"/>
  <c r="B17" i="17" s="1"/>
  <c r="B31" i="16"/>
  <c r="B23" i="16"/>
  <c r="B13" i="16"/>
  <c r="C10" i="19"/>
  <c r="C13" i="19" s="1"/>
  <c r="C15" i="19" s="1"/>
  <c r="C12" i="21"/>
  <c r="C16" i="21"/>
  <c r="C25" i="21"/>
  <c r="C26" i="21"/>
  <c r="C33" i="21"/>
  <c r="C34" i="21" s="1"/>
  <c r="C21" i="21" l="1"/>
  <c r="B32" i="16"/>
  <c r="B18" i="16"/>
  <c r="D28" i="20"/>
  <c r="D18" i="20"/>
  <c r="D13" i="20"/>
  <c r="D8" i="20"/>
</calcChain>
</file>

<file path=xl/sharedStrings.xml><?xml version="1.0" encoding="utf-8"?>
<sst xmlns="http://schemas.openxmlformats.org/spreadsheetml/2006/main" count="142" uniqueCount="77">
  <si>
    <t>LONG-TERM INSURANCE BUSINESS</t>
  </si>
  <si>
    <t xml:space="preserve">Quarter Ended </t>
  </si>
  <si>
    <t xml:space="preserve">Year  Ended </t>
  </si>
  <si>
    <t>Assets:</t>
  </si>
  <si>
    <t xml:space="preserve">Life Companies </t>
  </si>
  <si>
    <t>General Companies</t>
  </si>
  <si>
    <t xml:space="preserve">Total Amount </t>
  </si>
  <si>
    <t xml:space="preserve">Liabilities: </t>
  </si>
  <si>
    <t>Life Companies</t>
  </si>
  <si>
    <t xml:space="preserve">General Companies </t>
  </si>
  <si>
    <t>Capital/Equity:</t>
  </si>
  <si>
    <t>Gross Premium:</t>
  </si>
  <si>
    <t>INCOME</t>
  </si>
  <si>
    <t>GENERAL INSURANCE BUSINESS</t>
  </si>
  <si>
    <t xml:space="preserve"> </t>
  </si>
  <si>
    <t xml:space="preserve">  </t>
  </si>
  <si>
    <t>TOTAL (EC$)</t>
  </si>
  <si>
    <t>ASSETS</t>
  </si>
  <si>
    <t>Other Investments</t>
  </si>
  <si>
    <t>Total Cash and Investments</t>
  </si>
  <si>
    <t>Total Assets</t>
  </si>
  <si>
    <t>Other Liabilities</t>
  </si>
  <si>
    <t>Total Liabilities</t>
  </si>
  <si>
    <t>Share Capital</t>
  </si>
  <si>
    <t>Head Office Account</t>
  </si>
  <si>
    <t>Retained Earnings</t>
  </si>
  <si>
    <t>Total Capital</t>
  </si>
  <si>
    <t>Total Liabilities &amp; Capital</t>
  </si>
  <si>
    <t>Cash and cash equivalents</t>
  </si>
  <si>
    <t>Government Securities (Bonds &amp; Debentures)</t>
  </si>
  <si>
    <t>Loans and Advances</t>
  </si>
  <si>
    <t>Mutual Funds &amp; Asset backed Securities</t>
  </si>
  <si>
    <t>Other Financial Assets</t>
  </si>
  <si>
    <t>Investments in Subsidiaries etc.</t>
  </si>
  <si>
    <t>Investment Properties</t>
  </si>
  <si>
    <t>Insurance Contact Assets</t>
  </si>
  <si>
    <t>Other Assets</t>
  </si>
  <si>
    <t>Insurance Contact Liabilities</t>
  </si>
  <si>
    <t>Statutory &amp; Other Reserves</t>
  </si>
  <si>
    <t>Shares (Preferred &amp; Common)</t>
  </si>
  <si>
    <t>Own use Property and Equipment (Fixed Assets)</t>
  </si>
  <si>
    <t>Provisions, Accruals and Other Current Liabilities</t>
  </si>
  <si>
    <t>Reinsurance Contract Liabilities</t>
  </si>
  <si>
    <t>Head Office Account,Reserveds &amp; AOCI</t>
  </si>
  <si>
    <t>Accumulated Other Comprehensive Income (Loss)</t>
  </si>
  <si>
    <t>Revenue from PAA Contracts</t>
  </si>
  <si>
    <t>Total Insurance Revenue (from PAA Contracts)</t>
  </si>
  <si>
    <t>Insurance Service Expenses</t>
  </si>
  <si>
    <t>Net Expenses from Reinsurance Contracs Held</t>
  </si>
  <si>
    <t>Insurance Service Result</t>
  </si>
  <si>
    <t>Net Investment Result</t>
  </si>
  <si>
    <t>Other Income and Expenses</t>
  </si>
  <si>
    <t>Profit (Loss) Before Taxes</t>
  </si>
  <si>
    <t>Total Income Taxes</t>
  </si>
  <si>
    <t>Profit (Loss) After Taxes</t>
  </si>
  <si>
    <t>Revenue from GMM Contracts (excluding VFA Contracts)</t>
  </si>
  <si>
    <t xml:space="preserve">Total Insurance Revenue </t>
  </si>
  <si>
    <t>Participating Account</t>
  </si>
  <si>
    <t>Participating Account - Accumulated OCI/(Loss)</t>
  </si>
  <si>
    <t>Total Policyholders' Equity, Head Office Account, Reserves &amp; ACOI</t>
  </si>
  <si>
    <t>Total Liabilities, Policyholders' Equity, Head Office Account, Reserves &amp; ACOI</t>
  </si>
  <si>
    <t>Total Insurance Revenue</t>
  </si>
  <si>
    <t>N/A</t>
  </si>
  <si>
    <t>CONSOLIDATED BALANCE SHEET AS AT  June 30, 2025</t>
  </si>
  <si>
    <t xml:space="preserve">CONSOLIDATED STATEMENT OF PROFIT OR (LOSS) &amp; OTHER COMPREHENSIVE INCOME AS AT JUNE 30, 2025                           </t>
  </si>
  <si>
    <t>Reinsurance Contract Held Assets</t>
  </si>
  <si>
    <t>Reinsurance Contracts Held Assets</t>
  </si>
  <si>
    <t>INSURANCE INDUSTRY TOTALS AS AT JUNE 30, 2025</t>
  </si>
  <si>
    <t>WITH COMPARATIVE FIGURES</t>
  </si>
  <si>
    <t xml:space="preserve">                                                       LONG-TERM INSURANCE BUSINESS</t>
  </si>
  <si>
    <t xml:space="preserve">                                                           WITH COMPARATIVE FIGURES </t>
  </si>
  <si>
    <t xml:space="preserve">                         CONSOLIDATED BALANCE SHEET AS AT  JUNE 30, 2025</t>
  </si>
  <si>
    <t xml:space="preserve">                                                  WITH COMPARATIVE FIGURES </t>
  </si>
  <si>
    <t xml:space="preserve">                                                GENERAL INSURANCE BUSINESS</t>
  </si>
  <si>
    <t xml:space="preserve">   N.B. Slight differences in totals are due to rounding.</t>
  </si>
  <si>
    <t>Typically, the current quarter is compared with the corresponding quarter of the prior year. However, due to incomplete IFRS 17 data for the prior year, the comparison has instead been made against the immediately preceding quarter of the current year.</t>
  </si>
  <si>
    <t>WITH COMPARATIVE FIGURES (EC$)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</si>
</sst>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_-* #,##0_-;\-* #,##0_-;_-* &quot;-&quot;??_-;_-@_-"/>
    <numFmt numFmtId="165" formatCode="_-* #,##0.00_-;\-* #,##0.00_-;_-* &quot;-&quot;??_-;_-@_-"/>
    <numFmt numFmtId="166" formatCode="_(* #,##0_);_(* \(#,##0\);_(* &quot;-&quot;??_);_(@_)"/>
    <numFmt numFmtId="167" formatCode="0.0%"/>
  </numFmts>
  <fonts count="17" x14ac:knownFonts="1">
    <font>
      <sz val="11"/>
      <color theme="1"/>
      <name val="Calibri"/>
      <family val="2"/>
      <scheme val="minor"/>
    </font>
    <font>
      <sz val="11"/>
      <color theme="1"/>
      <name val="Calibri"/>
      <family val="2"/>
      <scheme val="minor"/>
    </font>
    <font>
      <b/>
      <sz val="11"/>
      <color theme="1"/>
      <name val="Calibri"/>
      <family val="2"/>
      <scheme val="minor"/>
    </font>
    <font>
      <sz val="10"/>
      <name val="Arial"/>
      <family val="2"/>
    </font>
    <font>
      <b/>
      <sz val="11"/>
      <name val="Calibri"/>
      <family val="2"/>
      <scheme val="minor"/>
    </font>
    <font>
      <sz val="11"/>
      <name val="Calibri"/>
      <family val="2"/>
      <scheme val="minor"/>
    </font>
    <font>
      <sz val="11"/>
      <color indexed="8"/>
      <name val="Calibri"/>
      <family val="2"/>
    </font>
    <font>
      <sz val="10"/>
      <name val="Times New Roman"/>
      <family val="1"/>
    </font>
    <font>
      <b/>
      <sz val="10"/>
      <name val="Arial"/>
      <family val="2"/>
    </font>
    <font>
      <b/>
      <sz val="12"/>
      <name val="Aptos Narrow"/>
      <family val="2"/>
    </font>
    <font>
      <sz val="12"/>
      <name val="Aptos Narrow"/>
      <family val="2"/>
    </font>
    <font>
      <i/>
      <sz val="11"/>
      <name val="Aptos Narrow"/>
      <family val="2"/>
    </font>
    <font>
      <b/>
      <sz val="12"/>
      <color theme="1"/>
      <name val="Aptos Narrow"/>
      <family val="2"/>
    </font>
    <font>
      <sz val="12"/>
      <color theme="1"/>
      <name val="Aptos Narrow"/>
      <family val="2"/>
    </font>
    <font>
      <b/>
      <sz val="12"/>
      <color rgb="FF000000"/>
      <name val="Aptos Narrow"/>
      <family val="2"/>
    </font>
    <font>
      <sz val="12"/>
      <color rgb="FFFF0000"/>
      <name val="Aptos Narrow"/>
      <family val="2"/>
    </font>
    <font>
      <sz val="12"/>
      <color rgb="FF000000"/>
      <name val="Aptos Narrow"/>
      <family val="2"/>
    </font>
  </fonts>
  <fills count="4">
    <fill>
      <patternFill patternType="none"/>
    </fill>
    <fill>
      <patternFill patternType="gray125"/>
    </fill>
    <fill>
      <patternFill patternType="solid">
        <fgColor theme="8" tint="0.59999389629810485"/>
        <bgColor indexed="64"/>
      </patternFill>
    </fill>
    <fill>
      <patternFill patternType="solid">
        <fgColor theme="8" tint="0.39997558519241921"/>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s>
  <cellStyleXfs count="5">
    <xf numFmtId="0" fontId="0" fillId="0" borderId="0"/>
    <xf numFmtId="0" fontId="3" fillId="0" borderId="0"/>
    <xf numFmtId="43" fontId="6"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cellStyleXfs>
  <cellXfs count="83">
    <xf numFmtId="0" fontId="0" fillId="0" borderId="0" xfId="0"/>
    <xf numFmtId="0" fontId="3" fillId="0" borderId="0" xfId="1"/>
    <xf numFmtId="37" fontId="3" fillId="0" borderId="0" xfId="1" applyNumberFormat="1"/>
    <xf numFmtId="0" fontId="7" fillId="0" borderId="0" xfId="1" applyFont="1"/>
    <xf numFmtId="0" fontId="2" fillId="0" borderId="0" xfId="0" applyFont="1" applyAlignment="1">
      <alignment horizontal="center" wrapText="1"/>
    </xf>
    <xf numFmtId="0" fontId="5" fillId="0" borderId="0" xfId="1" applyFont="1"/>
    <xf numFmtId="3" fontId="3" fillId="0" borderId="0" xfId="1" applyNumberFormat="1"/>
    <xf numFmtId="0" fontId="8" fillId="0" borderId="0" xfId="1" applyFont="1"/>
    <xf numFmtId="0" fontId="4" fillId="0" borderId="0" xfId="1" applyFont="1" applyAlignment="1">
      <alignment horizontal="center"/>
    </xf>
    <xf numFmtId="17" fontId="4" fillId="0" borderId="0" xfId="1" applyNumberFormat="1" applyFont="1" applyAlignment="1">
      <alignment horizontal="center"/>
    </xf>
    <xf numFmtId="3" fontId="5" fillId="0" borderId="0" xfId="1" applyNumberFormat="1" applyFont="1"/>
    <xf numFmtId="37" fontId="5" fillId="0" borderId="0" xfId="1" applyNumberFormat="1" applyFont="1"/>
    <xf numFmtId="0" fontId="4" fillId="0" borderId="0" xfId="1" applyFont="1"/>
    <xf numFmtId="3" fontId="4" fillId="0" borderId="0" xfId="1" applyNumberFormat="1" applyFont="1"/>
    <xf numFmtId="38" fontId="4" fillId="0" borderId="0" xfId="1" applyNumberFormat="1" applyFont="1"/>
    <xf numFmtId="37" fontId="4" fillId="0" borderId="0" xfId="1" applyNumberFormat="1" applyFont="1"/>
    <xf numFmtId="164" fontId="5" fillId="0" borderId="0" xfId="1" applyNumberFormat="1" applyFont="1"/>
    <xf numFmtId="0" fontId="9" fillId="0" borderId="0" xfId="1" applyFont="1" applyAlignment="1">
      <alignment horizontal="center"/>
    </xf>
    <xf numFmtId="0" fontId="9" fillId="0" borderId="0" xfId="1" applyFont="1" applyAlignment="1">
      <alignment horizontal="center"/>
    </xf>
    <xf numFmtId="0" fontId="10" fillId="0" borderId="1" xfId="1" applyFont="1" applyBorder="1"/>
    <xf numFmtId="0" fontId="9" fillId="3" borderId="1" xfId="1" applyFont="1" applyFill="1" applyBorder="1" applyAlignment="1">
      <alignment horizontal="center" vertical="center"/>
    </xf>
    <xf numFmtId="0" fontId="9" fillId="0" borderId="0" xfId="1" applyFont="1" applyAlignment="1">
      <alignment horizontal="center" vertical="center"/>
    </xf>
    <xf numFmtId="17" fontId="9" fillId="0" borderId="0" xfId="1" applyNumberFormat="1" applyFont="1" applyAlignment="1">
      <alignment horizontal="center" vertical="center"/>
    </xf>
    <xf numFmtId="0" fontId="9" fillId="0" borderId="1" xfId="1" applyFont="1" applyBorder="1"/>
    <xf numFmtId="0" fontId="10" fillId="0" borderId="0" xfId="1" applyFont="1" applyAlignment="1">
      <alignment horizontal="right"/>
    </xf>
    <xf numFmtId="167" fontId="10" fillId="0" borderId="1" xfId="1" applyNumberFormat="1" applyFont="1" applyBorder="1"/>
    <xf numFmtId="166" fontId="10" fillId="0" borderId="1" xfId="4" applyNumberFormat="1" applyFont="1" applyBorder="1"/>
    <xf numFmtId="166" fontId="10" fillId="0" borderId="0" xfId="4" applyNumberFormat="1" applyFont="1" applyBorder="1" applyAlignment="1">
      <alignment horizontal="right"/>
    </xf>
    <xf numFmtId="167" fontId="9" fillId="0" borderId="1" xfId="1" applyNumberFormat="1" applyFont="1" applyBorder="1"/>
    <xf numFmtId="166" fontId="9" fillId="0" borderId="1" xfId="4" applyNumberFormat="1" applyFont="1" applyBorder="1"/>
    <xf numFmtId="166" fontId="9" fillId="0" borderId="0" xfId="4" applyNumberFormat="1" applyFont="1" applyBorder="1" applyAlignment="1">
      <alignment horizontal="right"/>
    </xf>
    <xf numFmtId="166" fontId="9" fillId="0" borderId="1" xfId="4" applyNumberFormat="1" applyFont="1" applyFill="1" applyBorder="1"/>
    <xf numFmtId="3" fontId="9" fillId="0" borderId="0" xfId="4" applyNumberFormat="1" applyFont="1" applyBorder="1" applyAlignment="1">
      <alignment horizontal="right"/>
    </xf>
    <xf numFmtId="37" fontId="10" fillId="0" borderId="1" xfId="1" applyNumberFormat="1" applyFont="1" applyBorder="1"/>
    <xf numFmtId="166" fontId="10" fillId="0" borderId="1" xfId="4" applyNumberFormat="1" applyFont="1" applyFill="1" applyBorder="1"/>
    <xf numFmtId="0" fontId="10" fillId="0" borderId="0" xfId="1" applyFont="1"/>
    <xf numFmtId="0" fontId="11" fillId="0" borderId="0" xfId="1" applyFont="1"/>
    <xf numFmtId="15" fontId="9" fillId="3" borderId="1" xfId="1" applyNumberFormat="1" applyFont="1" applyFill="1" applyBorder="1" applyAlignment="1">
      <alignment horizontal="center" vertical="center"/>
    </xf>
    <xf numFmtId="0" fontId="9" fillId="0" borderId="0" xfId="1" applyFont="1" applyAlignment="1">
      <alignment horizontal="left"/>
    </xf>
    <xf numFmtId="0" fontId="9" fillId="2" borderId="1" xfId="1" applyFont="1" applyFill="1" applyBorder="1" applyAlignment="1">
      <alignment horizontal="center"/>
    </xf>
    <xf numFmtId="17" fontId="9" fillId="2" borderId="1" xfId="1" applyNumberFormat="1" applyFont="1" applyFill="1" applyBorder="1" applyAlignment="1">
      <alignment horizontal="center"/>
    </xf>
    <xf numFmtId="17" fontId="9" fillId="0" borderId="0" xfId="1" applyNumberFormat="1" applyFont="1" applyAlignment="1">
      <alignment horizontal="center"/>
    </xf>
    <xf numFmtId="37" fontId="10" fillId="0" borderId="0" xfId="1" applyNumberFormat="1" applyFont="1"/>
    <xf numFmtId="3" fontId="9" fillId="0" borderId="0" xfId="1" applyNumberFormat="1" applyFont="1"/>
    <xf numFmtId="164" fontId="10" fillId="0" borderId="0" xfId="1" applyNumberFormat="1" applyFont="1"/>
    <xf numFmtId="37" fontId="9" fillId="0" borderId="0" xfId="1" applyNumberFormat="1" applyFont="1"/>
    <xf numFmtId="0" fontId="11" fillId="0" borderId="0" xfId="1" applyFont="1" applyAlignment="1">
      <alignment horizontal="left" wrapText="1"/>
    </xf>
    <xf numFmtId="0" fontId="11" fillId="0" borderId="0" xfId="1" applyFont="1" applyAlignment="1">
      <alignment horizontal="left"/>
    </xf>
    <xf numFmtId="0" fontId="11" fillId="0" borderId="0" xfId="1" applyFont="1" applyAlignment="1"/>
    <xf numFmtId="0" fontId="9" fillId="0" borderId="0" xfId="1" applyFont="1" applyAlignment="1">
      <alignment horizontal="right"/>
    </xf>
    <xf numFmtId="3" fontId="10" fillId="0" borderId="0" xfId="1" applyNumberFormat="1" applyFont="1" applyAlignment="1">
      <alignment horizontal="right"/>
    </xf>
    <xf numFmtId="166" fontId="10" fillId="0" borderId="0" xfId="4" applyNumberFormat="1" applyFont="1" applyFill="1" applyBorder="1" applyAlignment="1">
      <alignment horizontal="right"/>
    </xf>
    <xf numFmtId="3" fontId="9" fillId="0" borderId="1" xfId="4" applyNumberFormat="1" applyFont="1" applyBorder="1" applyAlignment="1">
      <alignment horizontal="right"/>
    </xf>
    <xf numFmtId="3" fontId="9" fillId="0" borderId="0" xfId="4" applyNumberFormat="1" applyFont="1" applyFill="1" applyBorder="1" applyAlignment="1">
      <alignment horizontal="right"/>
    </xf>
    <xf numFmtId="166" fontId="9" fillId="0" borderId="0" xfId="4" applyNumberFormat="1" applyFont="1" applyFill="1" applyBorder="1" applyAlignment="1">
      <alignment horizontal="right"/>
    </xf>
    <xf numFmtId="0" fontId="9" fillId="0" borderId="0" xfId="1" applyFont="1"/>
    <xf numFmtId="0" fontId="9" fillId="0" borderId="9" xfId="1" applyFont="1" applyBorder="1" applyAlignment="1">
      <alignment horizontal="center"/>
    </xf>
    <xf numFmtId="15" fontId="9" fillId="2" borderId="1" xfId="1" applyNumberFormat="1" applyFont="1" applyFill="1" applyBorder="1" applyAlignment="1">
      <alignment horizontal="center"/>
    </xf>
    <xf numFmtId="3" fontId="10" fillId="0" borderId="0" xfId="1" applyNumberFormat="1" applyFont="1"/>
    <xf numFmtId="0" fontId="12" fillId="0" borderId="0" xfId="0" applyFont="1" applyAlignment="1">
      <alignment horizontal="center"/>
    </xf>
    <xf numFmtId="0" fontId="13" fillId="0" borderId="2" xfId="0" applyFont="1" applyBorder="1"/>
    <xf numFmtId="0" fontId="14" fillId="2" borderId="3" xfId="0" applyFont="1" applyFill="1" applyBorder="1" applyAlignment="1">
      <alignment horizontal="center" vertical="center"/>
    </xf>
    <xf numFmtId="0" fontId="9" fillId="2" borderId="3" xfId="0" applyFont="1" applyFill="1" applyBorder="1" applyAlignment="1">
      <alignment horizontal="center" vertical="center"/>
    </xf>
    <xf numFmtId="0" fontId="14" fillId="2" borderId="4" xfId="0" applyFont="1" applyFill="1" applyBorder="1" applyAlignment="1">
      <alignment horizontal="center" vertical="center"/>
    </xf>
    <xf numFmtId="0" fontId="13" fillId="0" borderId="5" xfId="0" applyFont="1" applyBorder="1"/>
    <xf numFmtId="15" fontId="14" fillId="2" borderId="1" xfId="0" applyNumberFormat="1" applyFont="1" applyFill="1" applyBorder="1" applyAlignment="1">
      <alignment horizontal="center" vertical="center"/>
    </xf>
    <xf numFmtId="15" fontId="9" fillId="2" borderId="1" xfId="0" applyNumberFormat="1" applyFont="1" applyFill="1" applyBorder="1" applyAlignment="1">
      <alignment horizontal="center" vertical="center"/>
    </xf>
    <xf numFmtId="15" fontId="14" fillId="2" borderId="6" xfId="0" applyNumberFormat="1" applyFont="1" applyFill="1" applyBorder="1" applyAlignment="1">
      <alignment horizontal="center" vertical="center"/>
    </xf>
    <xf numFmtId="0" fontId="14" fillId="0" borderId="5" xfId="0" applyFont="1" applyBorder="1"/>
    <xf numFmtId="0" fontId="14" fillId="0" borderId="8" xfId="0" applyFont="1" applyBorder="1"/>
    <xf numFmtId="0" fontId="13" fillId="0" borderId="6" xfId="0" applyFont="1" applyBorder="1" applyAlignment="1">
      <alignment vertical="center"/>
    </xf>
    <xf numFmtId="166" fontId="13" fillId="0" borderId="8" xfId="4" applyNumberFormat="1" applyFont="1" applyBorder="1"/>
    <xf numFmtId="3" fontId="10" fillId="0" borderId="6" xfId="0" applyNumberFormat="1" applyFont="1" applyBorder="1" applyAlignment="1">
      <alignment horizontal="right" vertical="center"/>
    </xf>
    <xf numFmtId="3" fontId="9" fillId="0" borderId="6" xfId="0" applyNumberFormat="1" applyFont="1" applyBorder="1" applyAlignment="1">
      <alignment horizontal="right" vertical="center"/>
    </xf>
    <xf numFmtId="0" fontId="15" fillId="0" borderId="6" xfId="0" applyFont="1" applyBorder="1" applyAlignment="1">
      <alignment horizontal="right" vertical="center"/>
    </xf>
    <xf numFmtId="166" fontId="14" fillId="0" borderId="8" xfId="4" applyNumberFormat="1" applyFont="1" applyBorder="1"/>
    <xf numFmtId="166" fontId="16" fillId="0" borderId="8" xfId="4" applyNumberFormat="1" applyFont="1" applyBorder="1"/>
    <xf numFmtId="0" fontId="13" fillId="0" borderId="11" xfId="0" applyFont="1" applyBorder="1"/>
    <xf numFmtId="164" fontId="10" fillId="0" borderId="6" xfId="4" applyNumberFormat="1" applyFont="1" applyFill="1" applyBorder="1" applyAlignment="1">
      <alignment horizontal="right" vertical="center"/>
    </xf>
    <xf numFmtId="37" fontId="10" fillId="0" borderId="6" xfId="0" applyNumberFormat="1" applyFont="1" applyBorder="1" applyAlignment="1">
      <alignment horizontal="right" vertical="center"/>
    </xf>
    <xf numFmtId="0" fontId="14" fillId="0" borderId="7" xfId="0" applyFont="1" applyBorder="1"/>
    <xf numFmtId="3" fontId="9" fillId="0" borderId="10" xfId="0" applyNumberFormat="1" applyFont="1" applyBorder="1" applyAlignment="1">
      <alignment horizontal="right" vertical="center"/>
    </xf>
    <xf numFmtId="164" fontId="14" fillId="0" borderId="10" xfId="4" applyNumberFormat="1" applyFont="1" applyFill="1" applyBorder="1" applyAlignment="1">
      <alignment horizontal="right" vertical="center"/>
    </xf>
  </cellXfs>
  <cellStyles count="5">
    <cellStyle name="Comma" xfId="4" builtinId="3"/>
    <cellStyle name="Comma 2" xfId="3" xr:uid="{641226F7-11EB-44B7-A51C-3C0BB366F0FA}"/>
    <cellStyle name="Comma 2 2" xfId="2" xr:uid="{00000000-0005-0000-0000-000001000000}"/>
    <cellStyle name="Normal" xfId="0" builtinId="0"/>
    <cellStyle name="Normal 2" xfId="1"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3</xdr:row>
      <xdr:rowOff>0</xdr:rowOff>
    </xdr:from>
    <xdr:to>
      <xdr:col>0</xdr:col>
      <xdr:colOff>76200</xdr:colOff>
      <xdr:row>4</xdr:row>
      <xdr:rowOff>1588</xdr:rowOff>
    </xdr:to>
    <xdr:sp macro="" textlink="">
      <xdr:nvSpPr>
        <xdr:cNvPr id="5" name="Text Box 1">
          <a:extLst>
            <a:ext uri="{FF2B5EF4-FFF2-40B4-BE49-F238E27FC236}">
              <a16:creationId xmlns:a16="http://schemas.microsoft.com/office/drawing/2014/main" id="{88CBB441-6040-4CD8-AC26-4D58E59D637A}"/>
            </a:ext>
          </a:extLst>
        </xdr:cNvPr>
        <xdr:cNvSpPr txBox="1">
          <a:spLocks noChangeArrowheads="1"/>
        </xdr:cNvSpPr>
      </xdr:nvSpPr>
      <xdr:spPr bwMode="auto">
        <a:xfrm>
          <a:off x="0" y="571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3</xdr:row>
      <xdr:rowOff>0</xdr:rowOff>
    </xdr:from>
    <xdr:to>
      <xdr:col>0</xdr:col>
      <xdr:colOff>76200</xdr:colOff>
      <xdr:row>4</xdr:row>
      <xdr:rowOff>1588</xdr:rowOff>
    </xdr:to>
    <xdr:sp macro="" textlink="">
      <xdr:nvSpPr>
        <xdr:cNvPr id="6" name="Text Box 1">
          <a:extLst>
            <a:ext uri="{FF2B5EF4-FFF2-40B4-BE49-F238E27FC236}">
              <a16:creationId xmlns:a16="http://schemas.microsoft.com/office/drawing/2014/main" id="{BB2FF7E4-8C12-4C5D-8C51-867DC9655355}"/>
            </a:ext>
          </a:extLst>
        </xdr:cNvPr>
        <xdr:cNvSpPr txBox="1">
          <a:spLocks noChangeArrowheads="1"/>
        </xdr:cNvSpPr>
      </xdr:nvSpPr>
      <xdr:spPr bwMode="auto">
        <a:xfrm>
          <a:off x="0" y="571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3</xdr:row>
      <xdr:rowOff>0</xdr:rowOff>
    </xdr:from>
    <xdr:to>
      <xdr:col>0</xdr:col>
      <xdr:colOff>76200</xdr:colOff>
      <xdr:row>4</xdr:row>
      <xdr:rowOff>1588</xdr:rowOff>
    </xdr:to>
    <xdr:sp macro="" textlink="">
      <xdr:nvSpPr>
        <xdr:cNvPr id="7" name="Text Box 1">
          <a:extLst>
            <a:ext uri="{FF2B5EF4-FFF2-40B4-BE49-F238E27FC236}">
              <a16:creationId xmlns:a16="http://schemas.microsoft.com/office/drawing/2014/main" id="{F640D031-FC74-4FE4-8D51-C4293B70EF00}"/>
            </a:ext>
          </a:extLst>
        </xdr:cNvPr>
        <xdr:cNvSpPr txBox="1">
          <a:spLocks noChangeArrowheads="1"/>
        </xdr:cNvSpPr>
      </xdr:nvSpPr>
      <xdr:spPr bwMode="auto">
        <a:xfrm>
          <a:off x="0" y="571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3</xdr:row>
      <xdr:rowOff>0</xdr:rowOff>
    </xdr:from>
    <xdr:to>
      <xdr:col>0</xdr:col>
      <xdr:colOff>76200</xdr:colOff>
      <xdr:row>4</xdr:row>
      <xdr:rowOff>2722</xdr:rowOff>
    </xdr:to>
    <xdr:sp macro="" textlink="">
      <xdr:nvSpPr>
        <xdr:cNvPr id="2" name="Text Box 1">
          <a:extLst>
            <a:ext uri="{FF2B5EF4-FFF2-40B4-BE49-F238E27FC236}">
              <a16:creationId xmlns:a16="http://schemas.microsoft.com/office/drawing/2014/main" id="{D7DA5776-02D7-4C43-A77F-59DE11A7CDD4}"/>
            </a:ext>
          </a:extLst>
        </xdr:cNvPr>
        <xdr:cNvSpPr txBox="1">
          <a:spLocks noChangeArrowheads="1"/>
        </xdr:cNvSpPr>
      </xdr:nvSpPr>
      <xdr:spPr bwMode="auto">
        <a:xfrm>
          <a:off x="0" y="39338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38</xdr:row>
      <xdr:rowOff>19050</xdr:rowOff>
    </xdr:from>
    <xdr:to>
      <xdr:col>0</xdr:col>
      <xdr:colOff>76200</xdr:colOff>
      <xdr:row>39</xdr:row>
      <xdr:rowOff>57150</xdr:rowOff>
    </xdr:to>
    <xdr:sp macro="" textlink="">
      <xdr:nvSpPr>
        <xdr:cNvPr id="3" name="Text Box 2">
          <a:extLst>
            <a:ext uri="{FF2B5EF4-FFF2-40B4-BE49-F238E27FC236}">
              <a16:creationId xmlns:a16="http://schemas.microsoft.com/office/drawing/2014/main" id="{C0E79593-3A21-4AC0-B65B-054BA4055C69}"/>
            </a:ext>
          </a:extLst>
        </xdr:cNvPr>
        <xdr:cNvSpPr txBox="1">
          <a:spLocks noChangeArrowheads="1"/>
        </xdr:cNvSpPr>
      </xdr:nvSpPr>
      <xdr:spPr bwMode="auto">
        <a:xfrm>
          <a:off x="0" y="107537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3</xdr:row>
      <xdr:rowOff>0</xdr:rowOff>
    </xdr:from>
    <xdr:to>
      <xdr:col>0</xdr:col>
      <xdr:colOff>76200</xdr:colOff>
      <xdr:row>4</xdr:row>
      <xdr:rowOff>2722</xdr:rowOff>
    </xdr:to>
    <xdr:sp macro="" textlink="">
      <xdr:nvSpPr>
        <xdr:cNvPr id="4" name="Text Box 1">
          <a:extLst>
            <a:ext uri="{FF2B5EF4-FFF2-40B4-BE49-F238E27FC236}">
              <a16:creationId xmlns:a16="http://schemas.microsoft.com/office/drawing/2014/main" id="{C713187E-6B1F-4ECA-9BA8-67E4732962E9}"/>
            </a:ext>
          </a:extLst>
        </xdr:cNvPr>
        <xdr:cNvSpPr txBox="1">
          <a:spLocks noChangeArrowheads="1"/>
        </xdr:cNvSpPr>
      </xdr:nvSpPr>
      <xdr:spPr bwMode="auto">
        <a:xfrm>
          <a:off x="3848100" y="34575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3</xdr:row>
      <xdr:rowOff>0</xdr:rowOff>
    </xdr:from>
    <xdr:to>
      <xdr:col>0</xdr:col>
      <xdr:colOff>76200</xdr:colOff>
      <xdr:row>4</xdr:row>
      <xdr:rowOff>2722</xdr:rowOff>
    </xdr:to>
    <xdr:sp macro="" textlink="">
      <xdr:nvSpPr>
        <xdr:cNvPr id="5" name="Text Box 1">
          <a:extLst>
            <a:ext uri="{FF2B5EF4-FFF2-40B4-BE49-F238E27FC236}">
              <a16:creationId xmlns:a16="http://schemas.microsoft.com/office/drawing/2014/main" id="{FC1520E4-E7C2-4FEA-B90E-ABA21BE3768C}"/>
            </a:ext>
          </a:extLst>
        </xdr:cNvPr>
        <xdr:cNvSpPr txBox="1">
          <a:spLocks noChangeArrowheads="1"/>
        </xdr:cNvSpPr>
      </xdr:nvSpPr>
      <xdr:spPr bwMode="auto">
        <a:xfrm>
          <a:off x="4371975" y="38957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E26F80-B5D2-4850-8290-9018C97DC496}">
  <sheetPr>
    <tabColor rgb="FF7030A0"/>
  </sheetPr>
  <dimension ref="A1:E34"/>
  <sheetViews>
    <sheetView showGridLines="0" topLeftCell="A10" zoomScaleNormal="100" workbookViewId="0">
      <selection activeCell="A33" sqref="A33:C34"/>
    </sheetView>
  </sheetViews>
  <sheetFormatPr defaultColWidth="36.5703125" defaultRowHeight="12.75" x14ac:dyDescent="0.2"/>
  <cols>
    <col min="1" max="1" width="70.85546875" style="3" bestFit="1" customWidth="1"/>
    <col min="2" max="2" width="13.85546875" style="3" customWidth="1"/>
    <col min="3" max="3" width="14" style="3" bestFit="1" customWidth="1"/>
    <col min="4" max="4" width="0.140625" style="1" customWidth="1"/>
    <col min="5" max="5" width="15.28515625" style="1" customWidth="1"/>
    <col min="6" max="7" width="9.140625" style="1" customWidth="1"/>
    <col min="8" max="8" width="10.28515625" style="1" bestFit="1" customWidth="1"/>
    <col min="9" max="255" width="9.140625" style="1" customWidth="1"/>
    <col min="256" max="256" width="36.5703125" style="1"/>
    <col min="257" max="257" width="34.85546875" style="1" customWidth="1"/>
    <col min="258" max="259" width="13.85546875" style="1" bestFit="1" customWidth="1"/>
    <col min="260" max="260" width="9.140625" style="1" customWidth="1"/>
    <col min="261" max="261" width="15.28515625" style="1" customWidth="1"/>
    <col min="262" max="263" width="9.140625" style="1" customWidth="1"/>
    <col min="264" max="264" width="10.28515625" style="1" bestFit="1" customWidth="1"/>
    <col min="265" max="511" width="9.140625" style="1" customWidth="1"/>
    <col min="512" max="512" width="36.5703125" style="1"/>
    <col min="513" max="513" width="34.85546875" style="1" customWidth="1"/>
    <col min="514" max="515" width="13.85546875" style="1" bestFit="1" customWidth="1"/>
    <col min="516" max="516" width="9.140625" style="1" customWidth="1"/>
    <col min="517" max="517" width="15.28515625" style="1" customWidth="1"/>
    <col min="518" max="519" width="9.140625" style="1" customWidth="1"/>
    <col min="520" max="520" width="10.28515625" style="1" bestFit="1" customWidth="1"/>
    <col min="521" max="767" width="9.140625" style="1" customWidth="1"/>
    <col min="768" max="768" width="36.5703125" style="1"/>
    <col min="769" max="769" width="34.85546875" style="1" customWidth="1"/>
    <col min="770" max="771" width="13.85546875" style="1" bestFit="1" customWidth="1"/>
    <col min="772" max="772" width="9.140625" style="1" customWidth="1"/>
    <col min="773" max="773" width="15.28515625" style="1" customWidth="1"/>
    <col min="774" max="775" width="9.140625" style="1" customWidth="1"/>
    <col min="776" max="776" width="10.28515625" style="1" bestFit="1" customWidth="1"/>
    <col min="777" max="1023" width="9.140625" style="1" customWidth="1"/>
    <col min="1024" max="1024" width="36.5703125" style="1"/>
    <col min="1025" max="1025" width="34.85546875" style="1" customWidth="1"/>
    <col min="1026" max="1027" width="13.85546875" style="1" bestFit="1" customWidth="1"/>
    <col min="1028" max="1028" width="9.140625" style="1" customWidth="1"/>
    <col min="1029" max="1029" width="15.28515625" style="1" customWidth="1"/>
    <col min="1030" max="1031" width="9.140625" style="1" customWidth="1"/>
    <col min="1032" max="1032" width="10.28515625" style="1" bestFit="1" customWidth="1"/>
    <col min="1033" max="1279" width="9.140625" style="1" customWidth="1"/>
    <col min="1280" max="1280" width="36.5703125" style="1"/>
    <col min="1281" max="1281" width="34.85546875" style="1" customWidth="1"/>
    <col min="1282" max="1283" width="13.85546875" style="1" bestFit="1" customWidth="1"/>
    <col min="1284" max="1284" width="9.140625" style="1" customWidth="1"/>
    <col min="1285" max="1285" width="15.28515625" style="1" customWidth="1"/>
    <col min="1286" max="1287" width="9.140625" style="1" customWidth="1"/>
    <col min="1288" max="1288" width="10.28515625" style="1" bestFit="1" customWidth="1"/>
    <col min="1289" max="1535" width="9.140625" style="1" customWidth="1"/>
    <col min="1536" max="1536" width="36.5703125" style="1"/>
    <col min="1537" max="1537" width="34.85546875" style="1" customWidth="1"/>
    <col min="1538" max="1539" width="13.85546875" style="1" bestFit="1" customWidth="1"/>
    <col min="1540" max="1540" width="9.140625" style="1" customWidth="1"/>
    <col min="1541" max="1541" width="15.28515625" style="1" customWidth="1"/>
    <col min="1542" max="1543" width="9.140625" style="1" customWidth="1"/>
    <col min="1544" max="1544" width="10.28515625" style="1" bestFit="1" customWidth="1"/>
    <col min="1545" max="1791" width="9.140625" style="1" customWidth="1"/>
    <col min="1792" max="1792" width="36.5703125" style="1"/>
    <col min="1793" max="1793" width="34.85546875" style="1" customWidth="1"/>
    <col min="1794" max="1795" width="13.85546875" style="1" bestFit="1" customWidth="1"/>
    <col min="1796" max="1796" width="9.140625" style="1" customWidth="1"/>
    <col min="1797" max="1797" width="15.28515625" style="1" customWidth="1"/>
    <col min="1798" max="1799" width="9.140625" style="1" customWidth="1"/>
    <col min="1800" max="1800" width="10.28515625" style="1" bestFit="1" customWidth="1"/>
    <col min="1801" max="2047" width="9.140625" style="1" customWidth="1"/>
    <col min="2048" max="2048" width="36.5703125" style="1"/>
    <col min="2049" max="2049" width="34.85546875" style="1" customWidth="1"/>
    <col min="2050" max="2051" width="13.85546875" style="1" bestFit="1" customWidth="1"/>
    <col min="2052" max="2052" width="9.140625" style="1" customWidth="1"/>
    <col min="2053" max="2053" width="15.28515625" style="1" customWidth="1"/>
    <col min="2054" max="2055" width="9.140625" style="1" customWidth="1"/>
    <col min="2056" max="2056" width="10.28515625" style="1" bestFit="1" customWidth="1"/>
    <col min="2057" max="2303" width="9.140625" style="1" customWidth="1"/>
    <col min="2304" max="2304" width="36.5703125" style="1"/>
    <col min="2305" max="2305" width="34.85546875" style="1" customWidth="1"/>
    <col min="2306" max="2307" width="13.85546875" style="1" bestFit="1" customWidth="1"/>
    <col min="2308" max="2308" width="9.140625" style="1" customWidth="1"/>
    <col min="2309" max="2309" width="15.28515625" style="1" customWidth="1"/>
    <col min="2310" max="2311" width="9.140625" style="1" customWidth="1"/>
    <col min="2312" max="2312" width="10.28515625" style="1" bestFit="1" customWidth="1"/>
    <col min="2313" max="2559" width="9.140625" style="1" customWidth="1"/>
    <col min="2560" max="2560" width="36.5703125" style="1"/>
    <col min="2561" max="2561" width="34.85546875" style="1" customWidth="1"/>
    <col min="2562" max="2563" width="13.85546875" style="1" bestFit="1" customWidth="1"/>
    <col min="2564" max="2564" width="9.140625" style="1" customWidth="1"/>
    <col min="2565" max="2565" width="15.28515625" style="1" customWidth="1"/>
    <col min="2566" max="2567" width="9.140625" style="1" customWidth="1"/>
    <col min="2568" max="2568" width="10.28515625" style="1" bestFit="1" customWidth="1"/>
    <col min="2569" max="2815" width="9.140625" style="1" customWidth="1"/>
    <col min="2816" max="2816" width="36.5703125" style="1"/>
    <col min="2817" max="2817" width="34.85546875" style="1" customWidth="1"/>
    <col min="2818" max="2819" width="13.85546875" style="1" bestFit="1" customWidth="1"/>
    <col min="2820" max="2820" width="9.140625" style="1" customWidth="1"/>
    <col min="2821" max="2821" width="15.28515625" style="1" customWidth="1"/>
    <col min="2822" max="2823" width="9.140625" style="1" customWidth="1"/>
    <col min="2824" max="2824" width="10.28515625" style="1" bestFit="1" customWidth="1"/>
    <col min="2825" max="3071" width="9.140625" style="1" customWidth="1"/>
    <col min="3072" max="3072" width="36.5703125" style="1"/>
    <col min="3073" max="3073" width="34.85546875" style="1" customWidth="1"/>
    <col min="3074" max="3075" width="13.85546875" style="1" bestFit="1" customWidth="1"/>
    <col min="3076" max="3076" width="9.140625" style="1" customWidth="1"/>
    <col min="3077" max="3077" width="15.28515625" style="1" customWidth="1"/>
    <col min="3078" max="3079" width="9.140625" style="1" customWidth="1"/>
    <col min="3080" max="3080" width="10.28515625" style="1" bestFit="1" customWidth="1"/>
    <col min="3081" max="3327" width="9.140625" style="1" customWidth="1"/>
    <col min="3328" max="3328" width="36.5703125" style="1"/>
    <col min="3329" max="3329" width="34.85546875" style="1" customWidth="1"/>
    <col min="3330" max="3331" width="13.85546875" style="1" bestFit="1" customWidth="1"/>
    <col min="3332" max="3332" width="9.140625" style="1" customWidth="1"/>
    <col min="3333" max="3333" width="15.28515625" style="1" customWidth="1"/>
    <col min="3334" max="3335" width="9.140625" style="1" customWidth="1"/>
    <col min="3336" max="3336" width="10.28515625" style="1" bestFit="1" customWidth="1"/>
    <col min="3337" max="3583" width="9.140625" style="1" customWidth="1"/>
    <col min="3584" max="3584" width="36.5703125" style="1"/>
    <col min="3585" max="3585" width="34.85546875" style="1" customWidth="1"/>
    <col min="3586" max="3587" width="13.85546875" style="1" bestFit="1" customWidth="1"/>
    <col min="3588" max="3588" width="9.140625" style="1" customWidth="1"/>
    <col min="3589" max="3589" width="15.28515625" style="1" customWidth="1"/>
    <col min="3590" max="3591" width="9.140625" style="1" customWidth="1"/>
    <col min="3592" max="3592" width="10.28515625" style="1" bestFit="1" customWidth="1"/>
    <col min="3593" max="3839" width="9.140625" style="1" customWidth="1"/>
    <col min="3840" max="3840" width="36.5703125" style="1"/>
    <col min="3841" max="3841" width="34.85546875" style="1" customWidth="1"/>
    <col min="3842" max="3843" width="13.85546875" style="1" bestFit="1" customWidth="1"/>
    <col min="3844" max="3844" width="9.140625" style="1" customWidth="1"/>
    <col min="3845" max="3845" width="15.28515625" style="1" customWidth="1"/>
    <col min="3846" max="3847" width="9.140625" style="1" customWidth="1"/>
    <col min="3848" max="3848" width="10.28515625" style="1" bestFit="1" customWidth="1"/>
    <col min="3849" max="4095" width="9.140625" style="1" customWidth="1"/>
    <col min="4096" max="4096" width="36.5703125" style="1"/>
    <col min="4097" max="4097" width="34.85546875" style="1" customWidth="1"/>
    <col min="4098" max="4099" width="13.85546875" style="1" bestFit="1" customWidth="1"/>
    <col min="4100" max="4100" width="9.140625" style="1" customWidth="1"/>
    <col min="4101" max="4101" width="15.28515625" style="1" customWidth="1"/>
    <col min="4102" max="4103" width="9.140625" style="1" customWidth="1"/>
    <col min="4104" max="4104" width="10.28515625" style="1" bestFit="1" customWidth="1"/>
    <col min="4105" max="4351" width="9.140625" style="1" customWidth="1"/>
    <col min="4352" max="4352" width="36.5703125" style="1"/>
    <col min="4353" max="4353" width="34.85546875" style="1" customWidth="1"/>
    <col min="4354" max="4355" width="13.85546875" style="1" bestFit="1" customWidth="1"/>
    <col min="4356" max="4356" width="9.140625" style="1" customWidth="1"/>
    <col min="4357" max="4357" width="15.28515625" style="1" customWidth="1"/>
    <col min="4358" max="4359" width="9.140625" style="1" customWidth="1"/>
    <col min="4360" max="4360" width="10.28515625" style="1" bestFit="1" customWidth="1"/>
    <col min="4361" max="4607" width="9.140625" style="1" customWidth="1"/>
    <col min="4608" max="4608" width="36.5703125" style="1"/>
    <col min="4609" max="4609" width="34.85546875" style="1" customWidth="1"/>
    <col min="4610" max="4611" width="13.85546875" style="1" bestFit="1" customWidth="1"/>
    <col min="4612" max="4612" width="9.140625" style="1" customWidth="1"/>
    <col min="4613" max="4613" width="15.28515625" style="1" customWidth="1"/>
    <col min="4614" max="4615" width="9.140625" style="1" customWidth="1"/>
    <col min="4616" max="4616" width="10.28515625" style="1" bestFit="1" customWidth="1"/>
    <col min="4617" max="4863" width="9.140625" style="1" customWidth="1"/>
    <col min="4864" max="4864" width="36.5703125" style="1"/>
    <col min="4865" max="4865" width="34.85546875" style="1" customWidth="1"/>
    <col min="4866" max="4867" width="13.85546875" style="1" bestFit="1" customWidth="1"/>
    <col min="4868" max="4868" width="9.140625" style="1" customWidth="1"/>
    <col min="4869" max="4869" width="15.28515625" style="1" customWidth="1"/>
    <col min="4870" max="4871" width="9.140625" style="1" customWidth="1"/>
    <col min="4872" max="4872" width="10.28515625" style="1" bestFit="1" customWidth="1"/>
    <col min="4873" max="5119" width="9.140625" style="1" customWidth="1"/>
    <col min="5120" max="5120" width="36.5703125" style="1"/>
    <col min="5121" max="5121" width="34.85546875" style="1" customWidth="1"/>
    <col min="5122" max="5123" width="13.85546875" style="1" bestFit="1" customWidth="1"/>
    <col min="5124" max="5124" width="9.140625" style="1" customWidth="1"/>
    <col min="5125" max="5125" width="15.28515625" style="1" customWidth="1"/>
    <col min="5126" max="5127" width="9.140625" style="1" customWidth="1"/>
    <col min="5128" max="5128" width="10.28515625" style="1" bestFit="1" customWidth="1"/>
    <col min="5129" max="5375" width="9.140625" style="1" customWidth="1"/>
    <col min="5376" max="5376" width="36.5703125" style="1"/>
    <col min="5377" max="5377" width="34.85546875" style="1" customWidth="1"/>
    <col min="5378" max="5379" width="13.85546875" style="1" bestFit="1" customWidth="1"/>
    <col min="5380" max="5380" width="9.140625" style="1" customWidth="1"/>
    <col min="5381" max="5381" width="15.28515625" style="1" customWidth="1"/>
    <col min="5382" max="5383" width="9.140625" style="1" customWidth="1"/>
    <col min="5384" max="5384" width="10.28515625" style="1" bestFit="1" customWidth="1"/>
    <col min="5385" max="5631" width="9.140625" style="1" customWidth="1"/>
    <col min="5632" max="5632" width="36.5703125" style="1"/>
    <col min="5633" max="5633" width="34.85546875" style="1" customWidth="1"/>
    <col min="5634" max="5635" width="13.85546875" style="1" bestFit="1" customWidth="1"/>
    <col min="5636" max="5636" width="9.140625" style="1" customWidth="1"/>
    <col min="5637" max="5637" width="15.28515625" style="1" customWidth="1"/>
    <col min="5638" max="5639" width="9.140625" style="1" customWidth="1"/>
    <col min="5640" max="5640" width="10.28515625" style="1" bestFit="1" customWidth="1"/>
    <col min="5641" max="5887" width="9.140625" style="1" customWidth="1"/>
    <col min="5888" max="5888" width="36.5703125" style="1"/>
    <col min="5889" max="5889" width="34.85546875" style="1" customWidth="1"/>
    <col min="5890" max="5891" width="13.85546875" style="1" bestFit="1" customWidth="1"/>
    <col min="5892" max="5892" width="9.140625" style="1" customWidth="1"/>
    <col min="5893" max="5893" width="15.28515625" style="1" customWidth="1"/>
    <col min="5894" max="5895" width="9.140625" style="1" customWidth="1"/>
    <col min="5896" max="5896" width="10.28515625" style="1" bestFit="1" customWidth="1"/>
    <col min="5897" max="6143" width="9.140625" style="1" customWidth="1"/>
    <col min="6144" max="6144" width="36.5703125" style="1"/>
    <col min="6145" max="6145" width="34.85546875" style="1" customWidth="1"/>
    <col min="6146" max="6147" width="13.85546875" style="1" bestFit="1" customWidth="1"/>
    <col min="6148" max="6148" width="9.140625" style="1" customWidth="1"/>
    <col min="6149" max="6149" width="15.28515625" style="1" customWidth="1"/>
    <col min="6150" max="6151" width="9.140625" style="1" customWidth="1"/>
    <col min="6152" max="6152" width="10.28515625" style="1" bestFit="1" customWidth="1"/>
    <col min="6153" max="6399" width="9.140625" style="1" customWidth="1"/>
    <col min="6400" max="6400" width="36.5703125" style="1"/>
    <col min="6401" max="6401" width="34.85546875" style="1" customWidth="1"/>
    <col min="6402" max="6403" width="13.85546875" style="1" bestFit="1" customWidth="1"/>
    <col min="6404" max="6404" width="9.140625" style="1" customWidth="1"/>
    <col min="6405" max="6405" width="15.28515625" style="1" customWidth="1"/>
    <col min="6406" max="6407" width="9.140625" style="1" customWidth="1"/>
    <col min="6408" max="6408" width="10.28515625" style="1" bestFit="1" customWidth="1"/>
    <col min="6409" max="6655" width="9.140625" style="1" customWidth="1"/>
    <col min="6656" max="6656" width="36.5703125" style="1"/>
    <col min="6657" max="6657" width="34.85546875" style="1" customWidth="1"/>
    <col min="6658" max="6659" width="13.85546875" style="1" bestFit="1" customWidth="1"/>
    <col min="6660" max="6660" width="9.140625" style="1" customWidth="1"/>
    <col min="6661" max="6661" width="15.28515625" style="1" customWidth="1"/>
    <col min="6662" max="6663" width="9.140625" style="1" customWidth="1"/>
    <col min="6664" max="6664" width="10.28515625" style="1" bestFit="1" customWidth="1"/>
    <col min="6665" max="6911" width="9.140625" style="1" customWidth="1"/>
    <col min="6912" max="6912" width="36.5703125" style="1"/>
    <col min="6913" max="6913" width="34.85546875" style="1" customWidth="1"/>
    <col min="6914" max="6915" width="13.85546875" style="1" bestFit="1" customWidth="1"/>
    <col min="6916" max="6916" width="9.140625" style="1" customWidth="1"/>
    <col min="6917" max="6917" width="15.28515625" style="1" customWidth="1"/>
    <col min="6918" max="6919" width="9.140625" style="1" customWidth="1"/>
    <col min="6920" max="6920" width="10.28515625" style="1" bestFit="1" customWidth="1"/>
    <col min="6921" max="7167" width="9.140625" style="1" customWidth="1"/>
    <col min="7168" max="7168" width="36.5703125" style="1"/>
    <col min="7169" max="7169" width="34.85546875" style="1" customWidth="1"/>
    <col min="7170" max="7171" width="13.85546875" style="1" bestFit="1" customWidth="1"/>
    <col min="7172" max="7172" width="9.140625" style="1" customWidth="1"/>
    <col min="7173" max="7173" width="15.28515625" style="1" customWidth="1"/>
    <col min="7174" max="7175" width="9.140625" style="1" customWidth="1"/>
    <col min="7176" max="7176" width="10.28515625" style="1" bestFit="1" customWidth="1"/>
    <col min="7177" max="7423" width="9.140625" style="1" customWidth="1"/>
    <col min="7424" max="7424" width="36.5703125" style="1"/>
    <col min="7425" max="7425" width="34.85546875" style="1" customWidth="1"/>
    <col min="7426" max="7427" width="13.85546875" style="1" bestFit="1" customWidth="1"/>
    <col min="7428" max="7428" width="9.140625" style="1" customWidth="1"/>
    <col min="7429" max="7429" width="15.28515625" style="1" customWidth="1"/>
    <col min="7430" max="7431" width="9.140625" style="1" customWidth="1"/>
    <col min="7432" max="7432" width="10.28515625" style="1" bestFit="1" customWidth="1"/>
    <col min="7433" max="7679" width="9.140625" style="1" customWidth="1"/>
    <col min="7680" max="7680" width="36.5703125" style="1"/>
    <col min="7681" max="7681" width="34.85546875" style="1" customWidth="1"/>
    <col min="7682" max="7683" width="13.85546875" style="1" bestFit="1" customWidth="1"/>
    <col min="7684" max="7684" width="9.140625" style="1" customWidth="1"/>
    <col min="7685" max="7685" width="15.28515625" style="1" customWidth="1"/>
    <col min="7686" max="7687" width="9.140625" style="1" customWidth="1"/>
    <col min="7688" max="7688" width="10.28515625" style="1" bestFit="1" customWidth="1"/>
    <col min="7689" max="7935" width="9.140625" style="1" customWidth="1"/>
    <col min="7936" max="7936" width="36.5703125" style="1"/>
    <col min="7937" max="7937" width="34.85546875" style="1" customWidth="1"/>
    <col min="7938" max="7939" width="13.85546875" style="1" bestFit="1" customWidth="1"/>
    <col min="7940" max="7940" width="9.140625" style="1" customWidth="1"/>
    <col min="7941" max="7941" width="15.28515625" style="1" customWidth="1"/>
    <col min="7942" max="7943" width="9.140625" style="1" customWidth="1"/>
    <col min="7944" max="7944" width="10.28515625" style="1" bestFit="1" customWidth="1"/>
    <col min="7945" max="8191" width="9.140625" style="1" customWidth="1"/>
    <col min="8192" max="8192" width="36.5703125" style="1"/>
    <col min="8193" max="8193" width="34.85546875" style="1" customWidth="1"/>
    <col min="8194" max="8195" width="13.85546875" style="1" bestFit="1" customWidth="1"/>
    <col min="8196" max="8196" width="9.140625" style="1" customWidth="1"/>
    <col min="8197" max="8197" width="15.28515625" style="1" customWidth="1"/>
    <col min="8198" max="8199" width="9.140625" style="1" customWidth="1"/>
    <col min="8200" max="8200" width="10.28515625" style="1" bestFit="1" customWidth="1"/>
    <col min="8201" max="8447" width="9.140625" style="1" customWidth="1"/>
    <col min="8448" max="8448" width="36.5703125" style="1"/>
    <col min="8449" max="8449" width="34.85546875" style="1" customWidth="1"/>
    <col min="8450" max="8451" width="13.85546875" style="1" bestFit="1" customWidth="1"/>
    <col min="8452" max="8452" width="9.140625" style="1" customWidth="1"/>
    <col min="8453" max="8453" width="15.28515625" style="1" customWidth="1"/>
    <col min="8454" max="8455" width="9.140625" style="1" customWidth="1"/>
    <col min="8456" max="8456" width="10.28515625" style="1" bestFit="1" customWidth="1"/>
    <col min="8457" max="8703" width="9.140625" style="1" customWidth="1"/>
    <col min="8704" max="8704" width="36.5703125" style="1"/>
    <col min="8705" max="8705" width="34.85546875" style="1" customWidth="1"/>
    <col min="8706" max="8707" width="13.85546875" style="1" bestFit="1" customWidth="1"/>
    <col min="8708" max="8708" width="9.140625" style="1" customWidth="1"/>
    <col min="8709" max="8709" width="15.28515625" style="1" customWidth="1"/>
    <col min="8710" max="8711" width="9.140625" style="1" customWidth="1"/>
    <col min="8712" max="8712" width="10.28515625" style="1" bestFit="1" customWidth="1"/>
    <col min="8713" max="8959" width="9.140625" style="1" customWidth="1"/>
    <col min="8960" max="8960" width="36.5703125" style="1"/>
    <col min="8961" max="8961" width="34.85546875" style="1" customWidth="1"/>
    <col min="8962" max="8963" width="13.85546875" style="1" bestFit="1" customWidth="1"/>
    <col min="8964" max="8964" width="9.140625" style="1" customWidth="1"/>
    <col min="8965" max="8965" width="15.28515625" style="1" customWidth="1"/>
    <col min="8966" max="8967" width="9.140625" style="1" customWidth="1"/>
    <col min="8968" max="8968" width="10.28515625" style="1" bestFit="1" customWidth="1"/>
    <col min="8969" max="9215" width="9.140625" style="1" customWidth="1"/>
    <col min="9216" max="9216" width="36.5703125" style="1"/>
    <col min="9217" max="9217" width="34.85546875" style="1" customWidth="1"/>
    <col min="9218" max="9219" width="13.85546875" style="1" bestFit="1" customWidth="1"/>
    <col min="9220" max="9220" width="9.140625" style="1" customWidth="1"/>
    <col min="9221" max="9221" width="15.28515625" style="1" customWidth="1"/>
    <col min="9222" max="9223" width="9.140625" style="1" customWidth="1"/>
    <col min="9224" max="9224" width="10.28515625" style="1" bestFit="1" customWidth="1"/>
    <col min="9225" max="9471" width="9.140625" style="1" customWidth="1"/>
    <col min="9472" max="9472" width="36.5703125" style="1"/>
    <col min="9473" max="9473" width="34.85546875" style="1" customWidth="1"/>
    <col min="9474" max="9475" width="13.85546875" style="1" bestFit="1" customWidth="1"/>
    <col min="9476" max="9476" width="9.140625" style="1" customWidth="1"/>
    <col min="9477" max="9477" width="15.28515625" style="1" customWidth="1"/>
    <col min="9478" max="9479" width="9.140625" style="1" customWidth="1"/>
    <col min="9480" max="9480" width="10.28515625" style="1" bestFit="1" customWidth="1"/>
    <col min="9481" max="9727" width="9.140625" style="1" customWidth="1"/>
    <col min="9728" max="9728" width="36.5703125" style="1"/>
    <col min="9729" max="9729" width="34.85546875" style="1" customWidth="1"/>
    <col min="9730" max="9731" width="13.85546875" style="1" bestFit="1" customWidth="1"/>
    <col min="9732" max="9732" width="9.140625" style="1" customWidth="1"/>
    <col min="9733" max="9733" width="15.28515625" style="1" customWidth="1"/>
    <col min="9734" max="9735" width="9.140625" style="1" customWidth="1"/>
    <col min="9736" max="9736" width="10.28515625" style="1" bestFit="1" customWidth="1"/>
    <col min="9737" max="9983" width="9.140625" style="1" customWidth="1"/>
    <col min="9984" max="9984" width="36.5703125" style="1"/>
    <col min="9985" max="9985" width="34.85546875" style="1" customWidth="1"/>
    <col min="9986" max="9987" width="13.85546875" style="1" bestFit="1" customWidth="1"/>
    <col min="9988" max="9988" width="9.140625" style="1" customWidth="1"/>
    <col min="9989" max="9989" width="15.28515625" style="1" customWidth="1"/>
    <col min="9990" max="9991" width="9.140625" style="1" customWidth="1"/>
    <col min="9992" max="9992" width="10.28515625" style="1" bestFit="1" customWidth="1"/>
    <col min="9993" max="10239" width="9.140625" style="1" customWidth="1"/>
    <col min="10240" max="10240" width="36.5703125" style="1"/>
    <col min="10241" max="10241" width="34.85546875" style="1" customWidth="1"/>
    <col min="10242" max="10243" width="13.85546875" style="1" bestFit="1" customWidth="1"/>
    <col min="10244" max="10244" width="9.140625" style="1" customWidth="1"/>
    <col min="10245" max="10245" width="15.28515625" style="1" customWidth="1"/>
    <col min="10246" max="10247" width="9.140625" style="1" customWidth="1"/>
    <col min="10248" max="10248" width="10.28515625" style="1" bestFit="1" customWidth="1"/>
    <col min="10249" max="10495" width="9.140625" style="1" customWidth="1"/>
    <col min="10496" max="10496" width="36.5703125" style="1"/>
    <col min="10497" max="10497" width="34.85546875" style="1" customWidth="1"/>
    <col min="10498" max="10499" width="13.85546875" style="1" bestFit="1" customWidth="1"/>
    <col min="10500" max="10500" width="9.140625" style="1" customWidth="1"/>
    <col min="10501" max="10501" width="15.28515625" style="1" customWidth="1"/>
    <col min="10502" max="10503" width="9.140625" style="1" customWidth="1"/>
    <col min="10504" max="10504" width="10.28515625" style="1" bestFit="1" customWidth="1"/>
    <col min="10505" max="10751" width="9.140625" style="1" customWidth="1"/>
    <col min="10752" max="10752" width="36.5703125" style="1"/>
    <col min="10753" max="10753" width="34.85546875" style="1" customWidth="1"/>
    <col min="10754" max="10755" width="13.85546875" style="1" bestFit="1" customWidth="1"/>
    <col min="10756" max="10756" width="9.140625" style="1" customWidth="1"/>
    <col min="10757" max="10757" width="15.28515625" style="1" customWidth="1"/>
    <col min="10758" max="10759" width="9.140625" style="1" customWidth="1"/>
    <col min="10760" max="10760" width="10.28515625" style="1" bestFit="1" customWidth="1"/>
    <col min="10761" max="11007" width="9.140625" style="1" customWidth="1"/>
    <col min="11008" max="11008" width="36.5703125" style="1"/>
    <col min="11009" max="11009" width="34.85546875" style="1" customWidth="1"/>
    <col min="11010" max="11011" width="13.85546875" style="1" bestFit="1" customWidth="1"/>
    <col min="11012" max="11012" width="9.140625" style="1" customWidth="1"/>
    <col min="11013" max="11013" width="15.28515625" style="1" customWidth="1"/>
    <col min="11014" max="11015" width="9.140625" style="1" customWidth="1"/>
    <col min="11016" max="11016" width="10.28515625" style="1" bestFit="1" customWidth="1"/>
    <col min="11017" max="11263" width="9.140625" style="1" customWidth="1"/>
    <col min="11264" max="11264" width="36.5703125" style="1"/>
    <col min="11265" max="11265" width="34.85546875" style="1" customWidth="1"/>
    <col min="11266" max="11267" width="13.85546875" style="1" bestFit="1" customWidth="1"/>
    <col min="11268" max="11268" width="9.140625" style="1" customWidth="1"/>
    <col min="11269" max="11269" width="15.28515625" style="1" customWidth="1"/>
    <col min="11270" max="11271" width="9.140625" style="1" customWidth="1"/>
    <col min="11272" max="11272" width="10.28515625" style="1" bestFit="1" customWidth="1"/>
    <col min="11273" max="11519" width="9.140625" style="1" customWidth="1"/>
    <col min="11520" max="11520" width="36.5703125" style="1"/>
    <col min="11521" max="11521" width="34.85546875" style="1" customWidth="1"/>
    <col min="11522" max="11523" width="13.85546875" style="1" bestFit="1" customWidth="1"/>
    <col min="11524" max="11524" width="9.140625" style="1" customWidth="1"/>
    <col min="11525" max="11525" width="15.28515625" style="1" customWidth="1"/>
    <col min="11526" max="11527" width="9.140625" style="1" customWidth="1"/>
    <col min="11528" max="11528" width="10.28515625" style="1" bestFit="1" customWidth="1"/>
    <col min="11529" max="11775" width="9.140625" style="1" customWidth="1"/>
    <col min="11776" max="11776" width="36.5703125" style="1"/>
    <col min="11777" max="11777" width="34.85546875" style="1" customWidth="1"/>
    <col min="11778" max="11779" width="13.85546875" style="1" bestFit="1" customWidth="1"/>
    <col min="11780" max="11780" width="9.140625" style="1" customWidth="1"/>
    <col min="11781" max="11781" width="15.28515625" style="1" customWidth="1"/>
    <col min="11782" max="11783" width="9.140625" style="1" customWidth="1"/>
    <col min="11784" max="11784" width="10.28515625" style="1" bestFit="1" customWidth="1"/>
    <col min="11785" max="12031" width="9.140625" style="1" customWidth="1"/>
    <col min="12032" max="12032" width="36.5703125" style="1"/>
    <col min="12033" max="12033" width="34.85546875" style="1" customWidth="1"/>
    <col min="12034" max="12035" width="13.85546875" style="1" bestFit="1" customWidth="1"/>
    <col min="12036" max="12036" width="9.140625" style="1" customWidth="1"/>
    <col min="12037" max="12037" width="15.28515625" style="1" customWidth="1"/>
    <col min="12038" max="12039" width="9.140625" style="1" customWidth="1"/>
    <col min="12040" max="12040" width="10.28515625" style="1" bestFit="1" customWidth="1"/>
    <col min="12041" max="12287" width="9.140625" style="1" customWidth="1"/>
    <col min="12288" max="12288" width="36.5703125" style="1"/>
    <col min="12289" max="12289" width="34.85546875" style="1" customWidth="1"/>
    <col min="12290" max="12291" width="13.85546875" style="1" bestFit="1" customWidth="1"/>
    <col min="12292" max="12292" width="9.140625" style="1" customWidth="1"/>
    <col min="12293" max="12293" width="15.28515625" style="1" customWidth="1"/>
    <col min="12294" max="12295" width="9.140625" style="1" customWidth="1"/>
    <col min="12296" max="12296" width="10.28515625" style="1" bestFit="1" customWidth="1"/>
    <col min="12297" max="12543" width="9.140625" style="1" customWidth="1"/>
    <col min="12544" max="12544" width="36.5703125" style="1"/>
    <col min="12545" max="12545" width="34.85546875" style="1" customWidth="1"/>
    <col min="12546" max="12547" width="13.85546875" style="1" bestFit="1" customWidth="1"/>
    <col min="12548" max="12548" width="9.140625" style="1" customWidth="1"/>
    <col min="12549" max="12549" width="15.28515625" style="1" customWidth="1"/>
    <col min="12550" max="12551" width="9.140625" style="1" customWidth="1"/>
    <col min="12552" max="12552" width="10.28515625" style="1" bestFit="1" customWidth="1"/>
    <col min="12553" max="12799" width="9.140625" style="1" customWidth="1"/>
    <col min="12800" max="12800" width="36.5703125" style="1"/>
    <col min="12801" max="12801" width="34.85546875" style="1" customWidth="1"/>
    <col min="12802" max="12803" width="13.85546875" style="1" bestFit="1" customWidth="1"/>
    <col min="12804" max="12804" width="9.140625" style="1" customWidth="1"/>
    <col min="12805" max="12805" width="15.28515625" style="1" customWidth="1"/>
    <col min="12806" max="12807" width="9.140625" style="1" customWidth="1"/>
    <col min="12808" max="12808" width="10.28515625" style="1" bestFit="1" customWidth="1"/>
    <col min="12809" max="13055" width="9.140625" style="1" customWidth="1"/>
    <col min="13056" max="13056" width="36.5703125" style="1"/>
    <col min="13057" max="13057" width="34.85546875" style="1" customWidth="1"/>
    <col min="13058" max="13059" width="13.85546875" style="1" bestFit="1" customWidth="1"/>
    <col min="13060" max="13060" width="9.140625" style="1" customWidth="1"/>
    <col min="13061" max="13061" width="15.28515625" style="1" customWidth="1"/>
    <col min="13062" max="13063" width="9.140625" style="1" customWidth="1"/>
    <col min="13064" max="13064" width="10.28515625" style="1" bestFit="1" customWidth="1"/>
    <col min="13065" max="13311" width="9.140625" style="1" customWidth="1"/>
    <col min="13312" max="13312" width="36.5703125" style="1"/>
    <col min="13313" max="13313" width="34.85546875" style="1" customWidth="1"/>
    <col min="13314" max="13315" width="13.85546875" style="1" bestFit="1" customWidth="1"/>
    <col min="13316" max="13316" width="9.140625" style="1" customWidth="1"/>
    <col min="13317" max="13317" width="15.28515625" style="1" customWidth="1"/>
    <col min="13318" max="13319" width="9.140625" style="1" customWidth="1"/>
    <col min="13320" max="13320" width="10.28515625" style="1" bestFit="1" customWidth="1"/>
    <col min="13321" max="13567" width="9.140625" style="1" customWidth="1"/>
    <col min="13568" max="13568" width="36.5703125" style="1"/>
    <col min="13569" max="13569" width="34.85546875" style="1" customWidth="1"/>
    <col min="13570" max="13571" width="13.85546875" style="1" bestFit="1" customWidth="1"/>
    <col min="13572" max="13572" width="9.140625" style="1" customWidth="1"/>
    <col min="13573" max="13573" width="15.28515625" style="1" customWidth="1"/>
    <col min="13574" max="13575" width="9.140625" style="1" customWidth="1"/>
    <col min="13576" max="13576" width="10.28515625" style="1" bestFit="1" customWidth="1"/>
    <col min="13577" max="13823" width="9.140625" style="1" customWidth="1"/>
    <col min="13824" max="13824" width="36.5703125" style="1"/>
    <col min="13825" max="13825" width="34.85546875" style="1" customWidth="1"/>
    <col min="13826" max="13827" width="13.85546875" style="1" bestFit="1" customWidth="1"/>
    <col min="13828" max="13828" width="9.140625" style="1" customWidth="1"/>
    <col min="13829" max="13829" width="15.28515625" style="1" customWidth="1"/>
    <col min="13830" max="13831" width="9.140625" style="1" customWidth="1"/>
    <col min="13832" max="13832" width="10.28515625" style="1" bestFit="1" customWidth="1"/>
    <col min="13833" max="14079" width="9.140625" style="1" customWidth="1"/>
    <col min="14080" max="14080" width="36.5703125" style="1"/>
    <col min="14081" max="14081" width="34.85546875" style="1" customWidth="1"/>
    <col min="14082" max="14083" width="13.85546875" style="1" bestFit="1" customWidth="1"/>
    <col min="14084" max="14084" width="9.140625" style="1" customWidth="1"/>
    <col min="14085" max="14085" width="15.28515625" style="1" customWidth="1"/>
    <col min="14086" max="14087" width="9.140625" style="1" customWidth="1"/>
    <col min="14088" max="14088" width="10.28515625" style="1" bestFit="1" customWidth="1"/>
    <col min="14089" max="14335" width="9.140625" style="1" customWidth="1"/>
    <col min="14336" max="14336" width="36.5703125" style="1"/>
    <col min="14337" max="14337" width="34.85546875" style="1" customWidth="1"/>
    <col min="14338" max="14339" width="13.85546875" style="1" bestFit="1" customWidth="1"/>
    <col min="14340" max="14340" width="9.140625" style="1" customWidth="1"/>
    <col min="14341" max="14341" width="15.28515625" style="1" customWidth="1"/>
    <col min="14342" max="14343" width="9.140625" style="1" customWidth="1"/>
    <col min="14344" max="14344" width="10.28515625" style="1" bestFit="1" customWidth="1"/>
    <col min="14345" max="14591" width="9.140625" style="1" customWidth="1"/>
    <col min="14592" max="14592" width="36.5703125" style="1"/>
    <col min="14593" max="14593" width="34.85546875" style="1" customWidth="1"/>
    <col min="14594" max="14595" width="13.85546875" style="1" bestFit="1" customWidth="1"/>
    <col min="14596" max="14596" width="9.140625" style="1" customWidth="1"/>
    <col min="14597" max="14597" width="15.28515625" style="1" customWidth="1"/>
    <col min="14598" max="14599" width="9.140625" style="1" customWidth="1"/>
    <col min="14600" max="14600" width="10.28515625" style="1" bestFit="1" customWidth="1"/>
    <col min="14601" max="14847" width="9.140625" style="1" customWidth="1"/>
    <col min="14848" max="14848" width="36.5703125" style="1"/>
    <col min="14849" max="14849" width="34.85546875" style="1" customWidth="1"/>
    <col min="14850" max="14851" width="13.85546875" style="1" bestFit="1" customWidth="1"/>
    <col min="14852" max="14852" width="9.140625" style="1" customWidth="1"/>
    <col min="14853" max="14853" width="15.28515625" style="1" customWidth="1"/>
    <col min="14854" max="14855" width="9.140625" style="1" customWidth="1"/>
    <col min="14856" max="14856" width="10.28515625" style="1" bestFit="1" customWidth="1"/>
    <col min="14857" max="15103" width="9.140625" style="1" customWidth="1"/>
    <col min="15104" max="15104" width="36.5703125" style="1"/>
    <col min="15105" max="15105" width="34.85546875" style="1" customWidth="1"/>
    <col min="15106" max="15107" width="13.85546875" style="1" bestFit="1" customWidth="1"/>
    <col min="15108" max="15108" width="9.140625" style="1" customWidth="1"/>
    <col min="15109" max="15109" width="15.28515625" style="1" customWidth="1"/>
    <col min="15110" max="15111" width="9.140625" style="1" customWidth="1"/>
    <col min="15112" max="15112" width="10.28515625" style="1" bestFit="1" customWidth="1"/>
    <col min="15113" max="15359" width="9.140625" style="1" customWidth="1"/>
    <col min="15360" max="15360" width="36.5703125" style="1"/>
    <col min="15361" max="15361" width="34.85546875" style="1" customWidth="1"/>
    <col min="15362" max="15363" width="13.85546875" style="1" bestFit="1" customWidth="1"/>
    <col min="15364" max="15364" width="9.140625" style="1" customWidth="1"/>
    <col min="15365" max="15365" width="15.28515625" style="1" customWidth="1"/>
    <col min="15366" max="15367" width="9.140625" style="1" customWidth="1"/>
    <col min="15368" max="15368" width="10.28515625" style="1" bestFit="1" customWidth="1"/>
    <col min="15369" max="15615" width="9.140625" style="1" customWidth="1"/>
    <col min="15616" max="15616" width="36.5703125" style="1"/>
    <col min="15617" max="15617" width="34.85546875" style="1" customWidth="1"/>
    <col min="15618" max="15619" width="13.85546875" style="1" bestFit="1" customWidth="1"/>
    <col min="15620" max="15620" width="9.140625" style="1" customWidth="1"/>
    <col min="15621" max="15621" width="15.28515625" style="1" customWidth="1"/>
    <col min="15622" max="15623" width="9.140625" style="1" customWidth="1"/>
    <col min="15624" max="15624" width="10.28515625" style="1" bestFit="1" customWidth="1"/>
    <col min="15625" max="15871" width="9.140625" style="1" customWidth="1"/>
    <col min="15872" max="15872" width="36.5703125" style="1"/>
    <col min="15873" max="15873" width="34.85546875" style="1" customWidth="1"/>
    <col min="15874" max="15875" width="13.85546875" style="1" bestFit="1" customWidth="1"/>
    <col min="15876" max="15876" width="9.140625" style="1" customWidth="1"/>
    <col min="15877" max="15877" width="15.28515625" style="1" customWidth="1"/>
    <col min="15878" max="15879" width="9.140625" style="1" customWidth="1"/>
    <col min="15880" max="15880" width="10.28515625" style="1" bestFit="1" customWidth="1"/>
    <col min="15881" max="16127" width="9.140625" style="1" customWidth="1"/>
    <col min="16128" max="16128" width="36.5703125" style="1"/>
    <col min="16129" max="16129" width="34.85546875" style="1" customWidth="1"/>
    <col min="16130" max="16131" width="13.85546875" style="1" bestFit="1" customWidth="1"/>
    <col min="16132" max="16132" width="9.140625" style="1" customWidth="1"/>
    <col min="16133" max="16133" width="15.28515625" style="1" customWidth="1"/>
    <col min="16134" max="16135" width="9.140625" style="1" customWidth="1"/>
    <col min="16136" max="16136" width="10.28515625" style="1" bestFit="1" customWidth="1"/>
    <col min="16137" max="16384" width="9.140625" style="1" customWidth="1"/>
  </cols>
  <sheetData>
    <row r="1" spans="1:4" ht="21" customHeight="1" x14ac:dyDescent="0.25">
      <c r="A1" s="17" t="s">
        <v>63</v>
      </c>
      <c r="B1" s="17"/>
      <c r="C1" s="17"/>
      <c r="D1" s="17"/>
    </row>
    <row r="2" spans="1:4" ht="15" customHeight="1" x14ac:dyDescent="0.25">
      <c r="A2" s="17" t="s">
        <v>68</v>
      </c>
      <c r="B2" s="17"/>
      <c r="C2" s="17"/>
      <c r="D2" s="18"/>
    </row>
    <row r="3" spans="1:4" ht="15.75" x14ac:dyDescent="0.25">
      <c r="A3" s="17" t="s">
        <v>0</v>
      </c>
      <c r="B3" s="17"/>
      <c r="C3" s="17"/>
      <c r="D3" s="17"/>
    </row>
    <row r="4" spans="1:4" ht="15.75" x14ac:dyDescent="0.25">
      <c r="A4" s="19"/>
      <c r="B4" s="20" t="s">
        <v>16</v>
      </c>
      <c r="C4" s="20" t="s">
        <v>16</v>
      </c>
      <c r="D4" s="21"/>
    </row>
    <row r="5" spans="1:4" ht="15.75" x14ac:dyDescent="0.25">
      <c r="A5" s="19"/>
      <c r="B5" s="37">
        <v>45838</v>
      </c>
      <c r="C5" s="37">
        <v>45747</v>
      </c>
      <c r="D5" s="22"/>
    </row>
    <row r="6" spans="1:4" ht="15.75" x14ac:dyDescent="0.25">
      <c r="A6" s="23" t="s">
        <v>17</v>
      </c>
      <c r="B6" s="23"/>
      <c r="C6" s="23"/>
      <c r="D6" s="24"/>
    </row>
    <row r="7" spans="1:4" ht="15.75" x14ac:dyDescent="0.25">
      <c r="A7" s="25" t="s">
        <v>28</v>
      </c>
      <c r="B7" s="26">
        <v>34595000</v>
      </c>
      <c r="C7" s="26">
        <v>32413000</v>
      </c>
      <c r="D7" s="27"/>
    </row>
    <row r="8" spans="1:4" ht="15.75" x14ac:dyDescent="0.25">
      <c r="A8" s="25" t="s">
        <v>29</v>
      </c>
      <c r="B8" s="26">
        <v>124037000</v>
      </c>
      <c r="C8" s="26">
        <v>122465000</v>
      </c>
      <c r="D8" s="27"/>
    </row>
    <row r="9" spans="1:4" ht="15.75" x14ac:dyDescent="0.25">
      <c r="A9" s="25" t="s">
        <v>30</v>
      </c>
      <c r="B9" s="26">
        <v>4129000</v>
      </c>
      <c r="C9" s="26">
        <v>4162000</v>
      </c>
      <c r="D9" s="27"/>
    </row>
    <row r="10" spans="1:4" ht="15.75" x14ac:dyDescent="0.25">
      <c r="A10" s="25" t="s">
        <v>39</v>
      </c>
      <c r="B10" s="26">
        <v>12411000</v>
      </c>
      <c r="C10" s="26">
        <v>12222000</v>
      </c>
      <c r="D10" s="27"/>
    </row>
    <row r="11" spans="1:4" ht="15.75" x14ac:dyDescent="0.25">
      <c r="A11" s="25" t="s">
        <v>31</v>
      </c>
      <c r="B11" s="26">
        <v>3974000</v>
      </c>
      <c r="C11" s="26">
        <v>3144000</v>
      </c>
      <c r="D11" s="27"/>
    </row>
    <row r="12" spans="1:4" ht="15.75" x14ac:dyDescent="0.25">
      <c r="A12" s="25" t="s">
        <v>32</v>
      </c>
      <c r="B12" s="26">
        <v>14559000</v>
      </c>
      <c r="C12" s="26">
        <v>13920000</v>
      </c>
      <c r="D12" s="27"/>
    </row>
    <row r="13" spans="1:4" ht="15.75" x14ac:dyDescent="0.25">
      <c r="A13" s="28" t="s">
        <v>19</v>
      </c>
      <c r="B13" s="29">
        <f>SUM(B7:B12)</f>
        <v>193705000</v>
      </c>
      <c r="C13" s="29">
        <f>SUM(C7:C12)</f>
        <v>188326000</v>
      </c>
      <c r="D13" s="30"/>
    </row>
    <row r="14" spans="1:4" ht="15.75" x14ac:dyDescent="0.25">
      <c r="A14" s="25" t="s">
        <v>35</v>
      </c>
      <c r="B14" s="26">
        <v>4561000</v>
      </c>
      <c r="C14" s="26">
        <v>3498000</v>
      </c>
      <c r="D14" s="27"/>
    </row>
    <row r="15" spans="1:4" ht="15.75" x14ac:dyDescent="0.25">
      <c r="A15" s="25" t="s">
        <v>65</v>
      </c>
      <c r="B15" s="26">
        <v>1394000</v>
      </c>
      <c r="C15" s="26">
        <v>1631000</v>
      </c>
      <c r="D15" s="27"/>
    </row>
    <row r="16" spans="1:4" ht="15.75" x14ac:dyDescent="0.25">
      <c r="A16" s="25" t="s">
        <v>40</v>
      </c>
      <c r="B16" s="26">
        <v>6001000</v>
      </c>
      <c r="C16" s="26">
        <v>6018000</v>
      </c>
      <c r="D16" s="27"/>
    </row>
    <row r="17" spans="1:5" ht="15.75" x14ac:dyDescent="0.25">
      <c r="A17" s="25" t="s">
        <v>36</v>
      </c>
      <c r="B17" s="26">
        <f>877000+56000+1485000+1370000+1950000+421000+346000+6000+531000</f>
        <v>7042000</v>
      </c>
      <c r="C17" s="26">
        <f>687000+3000+3011000+1474000+1931000+421000+142000+9000+1218000+66000</f>
        <v>8962000</v>
      </c>
      <c r="D17" s="27"/>
    </row>
    <row r="18" spans="1:5" ht="15.75" x14ac:dyDescent="0.25">
      <c r="A18" s="28" t="s">
        <v>20</v>
      </c>
      <c r="B18" s="31">
        <f>SUM(B13:B17)</f>
        <v>212703000</v>
      </c>
      <c r="C18" s="29">
        <f>SUM(C13:C17)</f>
        <v>208435000</v>
      </c>
      <c r="D18" s="30"/>
    </row>
    <row r="19" spans="1:5" ht="15.75" x14ac:dyDescent="0.25">
      <c r="A19" s="25" t="s">
        <v>41</v>
      </c>
      <c r="B19" s="26">
        <v>2981000</v>
      </c>
      <c r="C19" s="26">
        <v>3164000</v>
      </c>
      <c r="D19" s="30"/>
    </row>
    <row r="20" spans="1:5" ht="15.75" x14ac:dyDescent="0.25">
      <c r="A20" s="19" t="s">
        <v>37</v>
      </c>
      <c r="B20" s="26">
        <v>87888000</v>
      </c>
      <c r="C20" s="26">
        <v>86123000</v>
      </c>
      <c r="D20" s="27"/>
    </row>
    <row r="21" spans="1:5" ht="15.75" x14ac:dyDescent="0.25">
      <c r="A21" s="19" t="s">
        <v>42</v>
      </c>
      <c r="B21" s="26">
        <v>1926000</v>
      </c>
      <c r="C21" s="26">
        <v>1998000</v>
      </c>
      <c r="D21" s="27"/>
    </row>
    <row r="22" spans="1:5" ht="15.75" x14ac:dyDescent="0.25">
      <c r="A22" s="19" t="s">
        <v>21</v>
      </c>
      <c r="B22" s="26">
        <f>990000+31380000+10442000+4082000+1439000+264000</f>
        <v>48597000</v>
      </c>
      <c r="C22" s="26">
        <f>1141000+31776000+10327000+4259000+1629000+607000</f>
        <v>49739000</v>
      </c>
      <c r="D22" s="27"/>
    </row>
    <row r="23" spans="1:5" ht="15.75" x14ac:dyDescent="0.25">
      <c r="A23" s="23" t="s">
        <v>22</v>
      </c>
      <c r="B23" s="29">
        <f>SUM(B19:B22)</f>
        <v>141392000</v>
      </c>
      <c r="C23" s="29">
        <f>SUM(C19:C22)</f>
        <v>141024000</v>
      </c>
      <c r="D23" s="32"/>
    </row>
    <row r="24" spans="1:5" ht="15.75" x14ac:dyDescent="0.25">
      <c r="A24" s="33" t="s">
        <v>57</v>
      </c>
      <c r="B24" s="26">
        <v>20000</v>
      </c>
      <c r="C24" s="26">
        <v>154000</v>
      </c>
      <c r="D24" s="27"/>
    </row>
    <row r="25" spans="1:5" ht="15.75" x14ac:dyDescent="0.25">
      <c r="A25" s="19" t="s">
        <v>58</v>
      </c>
      <c r="B25" s="34">
        <v>2000</v>
      </c>
      <c r="C25" s="34">
        <v>-1000</v>
      </c>
      <c r="D25" s="27"/>
    </row>
    <row r="26" spans="1:5" ht="15.75" x14ac:dyDescent="0.25">
      <c r="A26" s="19" t="s">
        <v>38</v>
      </c>
      <c r="B26" s="26">
        <f>-230000+1458000</f>
        <v>1228000</v>
      </c>
      <c r="C26" s="26">
        <v>1180000</v>
      </c>
      <c r="D26" s="27"/>
    </row>
    <row r="27" spans="1:5" ht="15.75" x14ac:dyDescent="0.25">
      <c r="A27" s="19" t="s">
        <v>25</v>
      </c>
      <c r="B27" s="26">
        <v>32757000</v>
      </c>
      <c r="C27" s="26">
        <v>29048000</v>
      </c>
      <c r="D27" s="27"/>
    </row>
    <row r="28" spans="1:5" ht="15.75" x14ac:dyDescent="0.25">
      <c r="A28" s="19" t="s">
        <v>24</v>
      </c>
      <c r="B28" s="26">
        <v>33774000</v>
      </c>
      <c r="C28" s="26">
        <v>33579000</v>
      </c>
      <c r="D28" s="27"/>
    </row>
    <row r="29" spans="1:5" ht="15.75" x14ac:dyDescent="0.25">
      <c r="A29" s="19" t="s">
        <v>43</v>
      </c>
      <c r="B29" s="26">
        <v>819000</v>
      </c>
      <c r="C29" s="26">
        <v>819000</v>
      </c>
      <c r="D29" s="27"/>
      <c r="E29" s="2"/>
    </row>
    <row r="30" spans="1:5" ht="15.75" x14ac:dyDescent="0.25">
      <c r="A30" s="19" t="s">
        <v>44</v>
      </c>
      <c r="B30" s="26">
        <v>2712000</v>
      </c>
      <c r="C30" s="26">
        <v>2632000</v>
      </c>
      <c r="D30" s="27"/>
    </row>
    <row r="31" spans="1:5" ht="15.75" x14ac:dyDescent="0.25">
      <c r="A31" s="23" t="s">
        <v>59</v>
      </c>
      <c r="B31" s="31">
        <f>SUM(B24:B30)</f>
        <v>71312000</v>
      </c>
      <c r="C31" s="29">
        <f>SUM(C24:C30)</f>
        <v>67411000</v>
      </c>
      <c r="D31" s="30"/>
    </row>
    <row r="32" spans="1:5" ht="15.75" x14ac:dyDescent="0.25">
      <c r="A32" s="23" t="s">
        <v>60</v>
      </c>
      <c r="B32" s="31">
        <f>B23+B31</f>
        <v>212704000</v>
      </c>
      <c r="C32" s="29">
        <f>C23+C31</f>
        <v>208435000</v>
      </c>
      <c r="D32" s="30"/>
    </row>
    <row r="33" spans="1:4" ht="15" x14ac:dyDescent="0.25">
      <c r="A33" s="48" t="s">
        <v>74</v>
      </c>
      <c r="B33" s="47"/>
      <c r="C33" s="47"/>
      <c r="D33" s="6"/>
    </row>
    <row r="34" spans="1:4" ht="42" customHeight="1" x14ac:dyDescent="0.25">
      <c r="A34" s="46" t="s">
        <v>75</v>
      </c>
      <c r="B34" s="46"/>
      <c r="C34" s="46"/>
    </row>
  </sheetData>
  <mergeCells count="4">
    <mergeCell ref="A1:D1"/>
    <mergeCell ref="A3:D3"/>
    <mergeCell ref="A2:C2"/>
    <mergeCell ref="A34:C34"/>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CFC94C-1978-418A-9AED-EE1391D44CA3}">
  <sheetPr>
    <tabColor theme="6" tint="0.39997558519241921"/>
  </sheetPr>
  <dimension ref="A1:E48"/>
  <sheetViews>
    <sheetView showGridLines="0" zoomScale="120" zoomScaleNormal="120" workbookViewId="0">
      <selection activeCell="A23" sqref="A23"/>
    </sheetView>
  </sheetViews>
  <sheetFormatPr defaultColWidth="19.7109375" defaultRowHeight="12.75" x14ac:dyDescent="0.2"/>
  <cols>
    <col min="1" max="1" width="52.42578125" style="1" bestFit="1" customWidth="1"/>
    <col min="2" max="2" width="16.5703125" style="1" customWidth="1"/>
    <col min="3" max="3" width="16.140625" style="1" customWidth="1"/>
    <col min="4" max="4" width="12.85546875" style="1" customWidth="1"/>
    <col min="5" max="5" width="12" style="1" customWidth="1"/>
    <col min="6" max="255" width="9.140625" style="1" customWidth="1"/>
    <col min="256" max="256" width="19.7109375" style="1"/>
    <col min="257" max="257" width="30.42578125" style="1" customWidth="1"/>
    <col min="258" max="259" width="12.85546875" style="1" bestFit="1" customWidth="1"/>
    <col min="260" max="260" width="12.85546875" style="1" customWidth="1"/>
    <col min="261" max="511" width="9.140625" style="1" customWidth="1"/>
    <col min="512" max="512" width="19.7109375" style="1"/>
    <col min="513" max="513" width="30.42578125" style="1" customWidth="1"/>
    <col min="514" max="515" width="12.85546875" style="1" bestFit="1" customWidth="1"/>
    <col min="516" max="516" width="12.85546875" style="1" customWidth="1"/>
    <col min="517" max="767" width="9.140625" style="1" customWidth="1"/>
    <col min="768" max="768" width="19.7109375" style="1"/>
    <col min="769" max="769" width="30.42578125" style="1" customWidth="1"/>
    <col min="770" max="771" width="12.85546875" style="1" bestFit="1" customWidth="1"/>
    <col min="772" max="772" width="12.85546875" style="1" customWidth="1"/>
    <col min="773" max="1023" width="9.140625" style="1" customWidth="1"/>
    <col min="1024" max="1024" width="19.7109375" style="1"/>
    <col min="1025" max="1025" width="30.42578125" style="1" customWidth="1"/>
    <col min="1026" max="1027" width="12.85546875" style="1" bestFit="1" customWidth="1"/>
    <col min="1028" max="1028" width="12.85546875" style="1" customWidth="1"/>
    <col min="1029" max="1279" width="9.140625" style="1" customWidth="1"/>
    <col min="1280" max="1280" width="19.7109375" style="1"/>
    <col min="1281" max="1281" width="30.42578125" style="1" customWidth="1"/>
    <col min="1282" max="1283" width="12.85546875" style="1" bestFit="1" customWidth="1"/>
    <col min="1284" max="1284" width="12.85546875" style="1" customWidth="1"/>
    <col min="1285" max="1535" width="9.140625" style="1" customWidth="1"/>
    <col min="1536" max="1536" width="19.7109375" style="1"/>
    <col min="1537" max="1537" width="30.42578125" style="1" customWidth="1"/>
    <col min="1538" max="1539" width="12.85546875" style="1" bestFit="1" customWidth="1"/>
    <col min="1540" max="1540" width="12.85546875" style="1" customWidth="1"/>
    <col min="1541" max="1791" width="9.140625" style="1" customWidth="1"/>
    <col min="1792" max="1792" width="19.7109375" style="1"/>
    <col min="1793" max="1793" width="30.42578125" style="1" customWidth="1"/>
    <col min="1794" max="1795" width="12.85546875" style="1" bestFit="1" customWidth="1"/>
    <col min="1796" max="1796" width="12.85546875" style="1" customWidth="1"/>
    <col min="1797" max="2047" width="9.140625" style="1" customWidth="1"/>
    <col min="2048" max="2048" width="19.7109375" style="1"/>
    <col min="2049" max="2049" width="30.42578125" style="1" customWidth="1"/>
    <col min="2050" max="2051" width="12.85546875" style="1" bestFit="1" customWidth="1"/>
    <col min="2052" max="2052" width="12.85546875" style="1" customWidth="1"/>
    <col min="2053" max="2303" width="9.140625" style="1" customWidth="1"/>
    <col min="2304" max="2304" width="19.7109375" style="1"/>
    <col min="2305" max="2305" width="30.42578125" style="1" customWidth="1"/>
    <col min="2306" max="2307" width="12.85546875" style="1" bestFit="1" customWidth="1"/>
    <col min="2308" max="2308" width="12.85546875" style="1" customWidth="1"/>
    <col min="2309" max="2559" width="9.140625" style="1" customWidth="1"/>
    <col min="2560" max="2560" width="19.7109375" style="1"/>
    <col min="2561" max="2561" width="30.42578125" style="1" customWidth="1"/>
    <col min="2562" max="2563" width="12.85546875" style="1" bestFit="1" customWidth="1"/>
    <col min="2564" max="2564" width="12.85546875" style="1" customWidth="1"/>
    <col min="2565" max="2815" width="9.140625" style="1" customWidth="1"/>
    <col min="2816" max="2816" width="19.7109375" style="1"/>
    <col min="2817" max="2817" width="30.42578125" style="1" customWidth="1"/>
    <col min="2818" max="2819" width="12.85546875" style="1" bestFit="1" customWidth="1"/>
    <col min="2820" max="2820" width="12.85546875" style="1" customWidth="1"/>
    <col min="2821" max="3071" width="9.140625" style="1" customWidth="1"/>
    <col min="3072" max="3072" width="19.7109375" style="1"/>
    <col min="3073" max="3073" width="30.42578125" style="1" customWidth="1"/>
    <col min="3074" max="3075" width="12.85546875" style="1" bestFit="1" customWidth="1"/>
    <col min="3076" max="3076" width="12.85546875" style="1" customWidth="1"/>
    <col min="3077" max="3327" width="9.140625" style="1" customWidth="1"/>
    <col min="3328" max="3328" width="19.7109375" style="1"/>
    <col min="3329" max="3329" width="30.42578125" style="1" customWidth="1"/>
    <col min="3330" max="3331" width="12.85546875" style="1" bestFit="1" customWidth="1"/>
    <col min="3332" max="3332" width="12.85546875" style="1" customWidth="1"/>
    <col min="3333" max="3583" width="9.140625" style="1" customWidth="1"/>
    <col min="3584" max="3584" width="19.7109375" style="1"/>
    <col min="3585" max="3585" width="30.42578125" style="1" customWidth="1"/>
    <col min="3586" max="3587" width="12.85546875" style="1" bestFit="1" customWidth="1"/>
    <col min="3588" max="3588" width="12.85546875" style="1" customWidth="1"/>
    <col min="3589" max="3839" width="9.140625" style="1" customWidth="1"/>
    <col min="3840" max="3840" width="19.7109375" style="1"/>
    <col min="3841" max="3841" width="30.42578125" style="1" customWidth="1"/>
    <col min="3842" max="3843" width="12.85546875" style="1" bestFit="1" customWidth="1"/>
    <col min="3844" max="3844" width="12.85546875" style="1" customWidth="1"/>
    <col min="3845" max="4095" width="9.140625" style="1" customWidth="1"/>
    <col min="4096" max="4096" width="19.7109375" style="1"/>
    <col min="4097" max="4097" width="30.42578125" style="1" customWidth="1"/>
    <col min="4098" max="4099" width="12.85546875" style="1" bestFit="1" customWidth="1"/>
    <col min="4100" max="4100" width="12.85546875" style="1" customWidth="1"/>
    <col min="4101" max="4351" width="9.140625" style="1" customWidth="1"/>
    <col min="4352" max="4352" width="19.7109375" style="1"/>
    <col min="4353" max="4353" width="30.42578125" style="1" customWidth="1"/>
    <col min="4354" max="4355" width="12.85546875" style="1" bestFit="1" customWidth="1"/>
    <col min="4356" max="4356" width="12.85546875" style="1" customWidth="1"/>
    <col min="4357" max="4607" width="9.140625" style="1" customWidth="1"/>
    <col min="4608" max="4608" width="19.7109375" style="1"/>
    <col min="4609" max="4609" width="30.42578125" style="1" customWidth="1"/>
    <col min="4610" max="4611" width="12.85546875" style="1" bestFit="1" customWidth="1"/>
    <col min="4612" max="4612" width="12.85546875" style="1" customWidth="1"/>
    <col min="4613" max="4863" width="9.140625" style="1" customWidth="1"/>
    <col min="4864" max="4864" width="19.7109375" style="1"/>
    <col min="4865" max="4865" width="30.42578125" style="1" customWidth="1"/>
    <col min="4866" max="4867" width="12.85546875" style="1" bestFit="1" customWidth="1"/>
    <col min="4868" max="4868" width="12.85546875" style="1" customWidth="1"/>
    <col min="4869" max="5119" width="9.140625" style="1" customWidth="1"/>
    <col min="5120" max="5120" width="19.7109375" style="1"/>
    <col min="5121" max="5121" width="30.42578125" style="1" customWidth="1"/>
    <col min="5122" max="5123" width="12.85546875" style="1" bestFit="1" customWidth="1"/>
    <col min="5124" max="5124" width="12.85546875" style="1" customWidth="1"/>
    <col min="5125" max="5375" width="9.140625" style="1" customWidth="1"/>
    <col min="5376" max="5376" width="19.7109375" style="1"/>
    <col min="5377" max="5377" width="30.42578125" style="1" customWidth="1"/>
    <col min="5378" max="5379" width="12.85546875" style="1" bestFit="1" customWidth="1"/>
    <col min="5380" max="5380" width="12.85546875" style="1" customWidth="1"/>
    <col min="5381" max="5631" width="9.140625" style="1" customWidth="1"/>
    <col min="5632" max="5632" width="19.7109375" style="1"/>
    <col min="5633" max="5633" width="30.42578125" style="1" customWidth="1"/>
    <col min="5634" max="5635" width="12.85546875" style="1" bestFit="1" customWidth="1"/>
    <col min="5636" max="5636" width="12.85546875" style="1" customWidth="1"/>
    <col min="5637" max="5887" width="9.140625" style="1" customWidth="1"/>
    <col min="5888" max="5888" width="19.7109375" style="1"/>
    <col min="5889" max="5889" width="30.42578125" style="1" customWidth="1"/>
    <col min="5890" max="5891" width="12.85546875" style="1" bestFit="1" customWidth="1"/>
    <col min="5892" max="5892" width="12.85546875" style="1" customWidth="1"/>
    <col min="5893" max="6143" width="9.140625" style="1" customWidth="1"/>
    <col min="6144" max="6144" width="19.7109375" style="1"/>
    <col min="6145" max="6145" width="30.42578125" style="1" customWidth="1"/>
    <col min="6146" max="6147" width="12.85546875" style="1" bestFit="1" customWidth="1"/>
    <col min="6148" max="6148" width="12.85546875" style="1" customWidth="1"/>
    <col min="6149" max="6399" width="9.140625" style="1" customWidth="1"/>
    <col min="6400" max="6400" width="19.7109375" style="1"/>
    <col min="6401" max="6401" width="30.42578125" style="1" customWidth="1"/>
    <col min="6402" max="6403" width="12.85546875" style="1" bestFit="1" customWidth="1"/>
    <col min="6404" max="6404" width="12.85546875" style="1" customWidth="1"/>
    <col min="6405" max="6655" width="9.140625" style="1" customWidth="1"/>
    <col min="6656" max="6656" width="19.7109375" style="1"/>
    <col min="6657" max="6657" width="30.42578125" style="1" customWidth="1"/>
    <col min="6658" max="6659" width="12.85546875" style="1" bestFit="1" customWidth="1"/>
    <col min="6660" max="6660" width="12.85546875" style="1" customWidth="1"/>
    <col min="6661" max="6911" width="9.140625" style="1" customWidth="1"/>
    <col min="6912" max="6912" width="19.7109375" style="1"/>
    <col min="6913" max="6913" width="30.42578125" style="1" customWidth="1"/>
    <col min="6914" max="6915" width="12.85546875" style="1" bestFit="1" customWidth="1"/>
    <col min="6916" max="6916" width="12.85546875" style="1" customWidth="1"/>
    <col min="6917" max="7167" width="9.140625" style="1" customWidth="1"/>
    <col min="7168" max="7168" width="19.7109375" style="1"/>
    <col min="7169" max="7169" width="30.42578125" style="1" customWidth="1"/>
    <col min="7170" max="7171" width="12.85546875" style="1" bestFit="1" customWidth="1"/>
    <col min="7172" max="7172" width="12.85546875" style="1" customWidth="1"/>
    <col min="7173" max="7423" width="9.140625" style="1" customWidth="1"/>
    <col min="7424" max="7424" width="19.7109375" style="1"/>
    <col min="7425" max="7425" width="30.42578125" style="1" customWidth="1"/>
    <col min="7426" max="7427" width="12.85546875" style="1" bestFit="1" customWidth="1"/>
    <col min="7428" max="7428" width="12.85546875" style="1" customWidth="1"/>
    <col min="7429" max="7679" width="9.140625" style="1" customWidth="1"/>
    <col min="7680" max="7680" width="19.7109375" style="1"/>
    <col min="7681" max="7681" width="30.42578125" style="1" customWidth="1"/>
    <col min="7682" max="7683" width="12.85546875" style="1" bestFit="1" customWidth="1"/>
    <col min="7684" max="7684" width="12.85546875" style="1" customWidth="1"/>
    <col min="7685" max="7935" width="9.140625" style="1" customWidth="1"/>
    <col min="7936" max="7936" width="19.7109375" style="1"/>
    <col min="7937" max="7937" width="30.42578125" style="1" customWidth="1"/>
    <col min="7938" max="7939" width="12.85546875" style="1" bestFit="1" customWidth="1"/>
    <col min="7940" max="7940" width="12.85546875" style="1" customWidth="1"/>
    <col min="7941" max="8191" width="9.140625" style="1" customWidth="1"/>
    <col min="8192" max="8192" width="19.7109375" style="1"/>
    <col min="8193" max="8193" width="30.42578125" style="1" customWidth="1"/>
    <col min="8194" max="8195" width="12.85546875" style="1" bestFit="1" customWidth="1"/>
    <col min="8196" max="8196" width="12.85546875" style="1" customWidth="1"/>
    <col min="8197" max="8447" width="9.140625" style="1" customWidth="1"/>
    <col min="8448" max="8448" width="19.7109375" style="1"/>
    <col min="8449" max="8449" width="30.42578125" style="1" customWidth="1"/>
    <col min="8450" max="8451" width="12.85546875" style="1" bestFit="1" customWidth="1"/>
    <col min="8452" max="8452" width="12.85546875" style="1" customWidth="1"/>
    <col min="8453" max="8703" width="9.140625" style="1" customWidth="1"/>
    <col min="8704" max="8704" width="19.7109375" style="1"/>
    <col min="8705" max="8705" width="30.42578125" style="1" customWidth="1"/>
    <col min="8706" max="8707" width="12.85546875" style="1" bestFit="1" customWidth="1"/>
    <col min="8708" max="8708" width="12.85546875" style="1" customWidth="1"/>
    <col min="8709" max="8959" width="9.140625" style="1" customWidth="1"/>
    <col min="8960" max="8960" width="19.7109375" style="1"/>
    <col min="8961" max="8961" width="30.42578125" style="1" customWidth="1"/>
    <col min="8962" max="8963" width="12.85546875" style="1" bestFit="1" customWidth="1"/>
    <col min="8964" max="8964" width="12.85546875" style="1" customWidth="1"/>
    <col min="8965" max="9215" width="9.140625" style="1" customWidth="1"/>
    <col min="9216" max="9216" width="19.7109375" style="1"/>
    <col min="9217" max="9217" width="30.42578125" style="1" customWidth="1"/>
    <col min="9218" max="9219" width="12.85546875" style="1" bestFit="1" customWidth="1"/>
    <col min="9220" max="9220" width="12.85546875" style="1" customWidth="1"/>
    <col min="9221" max="9471" width="9.140625" style="1" customWidth="1"/>
    <col min="9472" max="9472" width="19.7109375" style="1"/>
    <col min="9473" max="9473" width="30.42578125" style="1" customWidth="1"/>
    <col min="9474" max="9475" width="12.85546875" style="1" bestFit="1" customWidth="1"/>
    <col min="9476" max="9476" width="12.85546875" style="1" customWidth="1"/>
    <col min="9477" max="9727" width="9.140625" style="1" customWidth="1"/>
    <col min="9728" max="9728" width="19.7109375" style="1"/>
    <col min="9729" max="9729" width="30.42578125" style="1" customWidth="1"/>
    <col min="9730" max="9731" width="12.85546875" style="1" bestFit="1" customWidth="1"/>
    <col min="9732" max="9732" width="12.85546875" style="1" customWidth="1"/>
    <col min="9733" max="9983" width="9.140625" style="1" customWidth="1"/>
    <col min="9984" max="9984" width="19.7109375" style="1"/>
    <col min="9985" max="9985" width="30.42578125" style="1" customWidth="1"/>
    <col min="9986" max="9987" width="12.85546875" style="1" bestFit="1" customWidth="1"/>
    <col min="9988" max="9988" width="12.85546875" style="1" customWidth="1"/>
    <col min="9989" max="10239" width="9.140625" style="1" customWidth="1"/>
    <col min="10240" max="10240" width="19.7109375" style="1"/>
    <col min="10241" max="10241" width="30.42578125" style="1" customWidth="1"/>
    <col min="10242" max="10243" width="12.85546875" style="1" bestFit="1" customWidth="1"/>
    <col min="10244" max="10244" width="12.85546875" style="1" customWidth="1"/>
    <col min="10245" max="10495" width="9.140625" style="1" customWidth="1"/>
    <col min="10496" max="10496" width="19.7109375" style="1"/>
    <col min="10497" max="10497" width="30.42578125" style="1" customWidth="1"/>
    <col min="10498" max="10499" width="12.85546875" style="1" bestFit="1" customWidth="1"/>
    <col min="10500" max="10500" width="12.85546875" style="1" customWidth="1"/>
    <col min="10501" max="10751" width="9.140625" style="1" customWidth="1"/>
    <col min="10752" max="10752" width="19.7109375" style="1"/>
    <col min="10753" max="10753" width="30.42578125" style="1" customWidth="1"/>
    <col min="10754" max="10755" width="12.85546875" style="1" bestFit="1" customWidth="1"/>
    <col min="10756" max="10756" width="12.85546875" style="1" customWidth="1"/>
    <col min="10757" max="11007" width="9.140625" style="1" customWidth="1"/>
    <col min="11008" max="11008" width="19.7109375" style="1"/>
    <col min="11009" max="11009" width="30.42578125" style="1" customWidth="1"/>
    <col min="11010" max="11011" width="12.85546875" style="1" bestFit="1" customWidth="1"/>
    <col min="11012" max="11012" width="12.85546875" style="1" customWidth="1"/>
    <col min="11013" max="11263" width="9.140625" style="1" customWidth="1"/>
    <col min="11264" max="11264" width="19.7109375" style="1"/>
    <col min="11265" max="11265" width="30.42578125" style="1" customWidth="1"/>
    <col min="11266" max="11267" width="12.85546875" style="1" bestFit="1" customWidth="1"/>
    <col min="11268" max="11268" width="12.85546875" style="1" customWidth="1"/>
    <col min="11269" max="11519" width="9.140625" style="1" customWidth="1"/>
    <col min="11520" max="11520" width="19.7109375" style="1"/>
    <col min="11521" max="11521" width="30.42578125" style="1" customWidth="1"/>
    <col min="11522" max="11523" width="12.85546875" style="1" bestFit="1" customWidth="1"/>
    <col min="11524" max="11524" width="12.85546875" style="1" customWidth="1"/>
    <col min="11525" max="11775" width="9.140625" style="1" customWidth="1"/>
    <col min="11776" max="11776" width="19.7109375" style="1"/>
    <col min="11777" max="11777" width="30.42578125" style="1" customWidth="1"/>
    <col min="11778" max="11779" width="12.85546875" style="1" bestFit="1" customWidth="1"/>
    <col min="11780" max="11780" width="12.85546875" style="1" customWidth="1"/>
    <col min="11781" max="12031" width="9.140625" style="1" customWidth="1"/>
    <col min="12032" max="12032" width="19.7109375" style="1"/>
    <col min="12033" max="12033" width="30.42578125" style="1" customWidth="1"/>
    <col min="12034" max="12035" width="12.85546875" style="1" bestFit="1" customWidth="1"/>
    <col min="12036" max="12036" width="12.85546875" style="1" customWidth="1"/>
    <col min="12037" max="12287" width="9.140625" style="1" customWidth="1"/>
    <col min="12288" max="12288" width="19.7109375" style="1"/>
    <col min="12289" max="12289" width="30.42578125" style="1" customWidth="1"/>
    <col min="12290" max="12291" width="12.85546875" style="1" bestFit="1" customWidth="1"/>
    <col min="12292" max="12292" width="12.85546875" style="1" customWidth="1"/>
    <col min="12293" max="12543" width="9.140625" style="1" customWidth="1"/>
    <col min="12544" max="12544" width="19.7109375" style="1"/>
    <col min="12545" max="12545" width="30.42578125" style="1" customWidth="1"/>
    <col min="12546" max="12547" width="12.85546875" style="1" bestFit="1" customWidth="1"/>
    <col min="12548" max="12548" width="12.85546875" style="1" customWidth="1"/>
    <col min="12549" max="12799" width="9.140625" style="1" customWidth="1"/>
    <col min="12800" max="12800" width="19.7109375" style="1"/>
    <col min="12801" max="12801" width="30.42578125" style="1" customWidth="1"/>
    <col min="12802" max="12803" width="12.85546875" style="1" bestFit="1" customWidth="1"/>
    <col min="12804" max="12804" width="12.85546875" style="1" customWidth="1"/>
    <col min="12805" max="13055" width="9.140625" style="1" customWidth="1"/>
    <col min="13056" max="13056" width="19.7109375" style="1"/>
    <col min="13057" max="13057" width="30.42578125" style="1" customWidth="1"/>
    <col min="13058" max="13059" width="12.85546875" style="1" bestFit="1" customWidth="1"/>
    <col min="13060" max="13060" width="12.85546875" style="1" customWidth="1"/>
    <col min="13061" max="13311" width="9.140625" style="1" customWidth="1"/>
    <col min="13312" max="13312" width="19.7109375" style="1"/>
    <col min="13313" max="13313" width="30.42578125" style="1" customWidth="1"/>
    <col min="13314" max="13315" width="12.85546875" style="1" bestFit="1" customWidth="1"/>
    <col min="13316" max="13316" width="12.85546875" style="1" customWidth="1"/>
    <col min="13317" max="13567" width="9.140625" style="1" customWidth="1"/>
    <col min="13568" max="13568" width="19.7109375" style="1"/>
    <col min="13569" max="13569" width="30.42578125" style="1" customWidth="1"/>
    <col min="13570" max="13571" width="12.85546875" style="1" bestFit="1" customWidth="1"/>
    <col min="13572" max="13572" width="12.85546875" style="1" customWidth="1"/>
    <col min="13573" max="13823" width="9.140625" style="1" customWidth="1"/>
    <col min="13824" max="13824" width="19.7109375" style="1"/>
    <col min="13825" max="13825" width="30.42578125" style="1" customWidth="1"/>
    <col min="13826" max="13827" width="12.85546875" style="1" bestFit="1" customWidth="1"/>
    <col min="13828" max="13828" width="12.85546875" style="1" customWidth="1"/>
    <col min="13829" max="14079" width="9.140625" style="1" customWidth="1"/>
    <col min="14080" max="14080" width="19.7109375" style="1"/>
    <col min="14081" max="14081" width="30.42578125" style="1" customWidth="1"/>
    <col min="14082" max="14083" width="12.85546875" style="1" bestFit="1" customWidth="1"/>
    <col min="14084" max="14084" width="12.85546875" style="1" customWidth="1"/>
    <col min="14085" max="14335" width="9.140625" style="1" customWidth="1"/>
    <col min="14336" max="14336" width="19.7109375" style="1"/>
    <col min="14337" max="14337" width="30.42578125" style="1" customWidth="1"/>
    <col min="14338" max="14339" width="12.85546875" style="1" bestFit="1" customWidth="1"/>
    <col min="14340" max="14340" width="12.85546875" style="1" customWidth="1"/>
    <col min="14341" max="14591" width="9.140625" style="1" customWidth="1"/>
    <col min="14592" max="14592" width="19.7109375" style="1"/>
    <col min="14593" max="14593" width="30.42578125" style="1" customWidth="1"/>
    <col min="14594" max="14595" width="12.85546875" style="1" bestFit="1" customWidth="1"/>
    <col min="14596" max="14596" width="12.85546875" style="1" customWidth="1"/>
    <col min="14597" max="14847" width="9.140625" style="1" customWidth="1"/>
    <col min="14848" max="14848" width="19.7109375" style="1"/>
    <col min="14849" max="14849" width="30.42578125" style="1" customWidth="1"/>
    <col min="14850" max="14851" width="12.85546875" style="1" bestFit="1" customWidth="1"/>
    <col min="14852" max="14852" width="12.85546875" style="1" customWidth="1"/>
    <col min="14853" max="15103" width="9.140625" style="1" customWidth="1"/>
    <col min="15104" max="15104" width="19.7109375" style="1"/>
    <col min="15105" max="15105" width="30.42578125" style="1" customWidth="1"/>
    <col min="15106" max="15107" width="12.85546875" style="1" bestFit="1" customWidth="1"/>
    <col min="15108" max="15108" width="12.85546875" style="1" customWidth="1"/>
    <col min="15109" max="15359" width="9.140625" style="1" customWidth="1"/>
    <col min="15360" max="15360" width="19.7109375" style="1"/>
    <col min="15361" max="15361" width="30.42578125" style="1" customWidth="1"/>
    <col min="15362" max="15363" width="12.85546875" style="1" bestFit="1" customWidth="1"/>
    <col min="15364" max="15364" width="12.85546875" style="1" customWidth="1"/>
    <col min="15365" max="15615" width="9.140625" style="1" customWidth="1"/>
    <col min="15616" max="15616" width="19.7109375" style="1"/>
    <col min="15617" max="15617" width="30.42578125" style="1" customWidth="1"/>
    <col min="15618" max="15619" width="12.85546875" style="1" bestFit="1" customWidth="1"/>
    <col min="15620" max="15620" width="12.85546875" style="1" customWidth="1"/>
    <col min="15621" max="15871" width="9.140625" style="1" customWidth="1"/>
    <col min="15872" max="15872" width="19.7109375" style="1"/>
    <col min="15873" max="15873" width="30.42578125" style="1" customWidth="1"/>
    <col min="15874" max="15875" width="12.85546875" style="1" bestFit="1" customWidth="1"/>
    <col min="15876" max="15876" width="12.85546875" style="1" customWidth="1"/>
    <col min="15877" max="16127" width="9.140625" style="1" customWidth="1"/>
    <col min="16128" max="16128" width="19.7109375" style="1"/>
    <col min="16129" max="16129" width="30.42578125" style="1" customWidth="1"/>
    <col min="16130" max="16131" width="12.85546875" style="1" bestFit="1" customWidth="1"/>
    <col min="16132" max="16132" width="12.85546875" style="1" customWidth="1"/>
    <col min="16133" max="16383" width="9.140625" style="1" customWidth="1"/>
    <col min="16384" max="16384" width="19.7109375" style="1"/>
  </cols>
  <sheetData>
    <row r="1" spans="1:5" ht="12.75" customHeight="1" x14ac:dyDescent="0.25">
      <c r="A1" s="17" t="s">
        <v>64</v>
      </c>
      <c r="B1" s="17"/>
      <c r="C1" s="17"/>
      <c r="D1" s="17"/>
      <c r="E1" s="17"/>
    </row>
    <row r="2" spans="1:5" ht="12.75" customHeight="1" x14ac:dyDescent="0.25">
      <c r="A2" s="38" t="s">
        <v>70</v>
      </c>
      <c r="B2" s="38"/>
      <c r="C2" s="38"/>
      <c r="D2" s="38"/>
      <c r="E2" s="38"/>
    </row>
    <row r="3" spans="1:5" ht="15.75" x14ac:dyDescent="0.25">
      <c r="A3" s="38" t="s">
        <v>69</v>
      </c>
      <c r="B3" s="38"/>
      <c r="C3" s="38"/>
      <c r="D3" s="38"/>
      <c r="E3" s="38"/>
    </row>
    <row r="4" spans="1:5" ht="15.75" x14ac:dyDescent="0.25">
      <c r="A4" s="19"/>
      <c r="B4" s="39" t="s">
        <v>16</v>
      </c>
      <c r="C4" s="39" t="s">
        <v>16</v>
      </c>
      <c r="D4" s="18"/>
      <c r="E4" s="35"/>
    </row>
    <row r="5" spans="1:5" ht="15.75" x14ac:dyDescent="0.25">
      <c r="A5" s="19"/>
      <c r="B5" s="40">
        <v>45838</v>
      </c>
      <c r="C5" s="40">
        <v>45747</v>
      </c>
      <c r="D5" s="41"/>
      <c r="E5" s="35"/>
    </row>
    <row r="6" spans="1:5" ht="15.75" x14ac:dyDescent="0.25">
      <c r="A6" s="23" t="s">
        <v>12</v>
      </c>
      <c r="B6" s="23"/>
      <c r="C6" s="23"/>
      <c r="D6" s="35"/>
      <c r="E6" s="35"/>
    </row>
    <row r="7" spans="1:5" ht="15.75" x14ac:dyDescent="0.25">
      <c r="A7" s="19" t="s">
        <v>45</v>
      </c>
      <c r="B7" s="26">
        <v>4834000</v>
      </c>
      <c r="C7" s="26">
        <v>4478000</v>
      </c>
      <c r="D7" s="35"/>
      <c r="E7" s="35"/>
    </row>
    <row r="8" spans="1:5" ht="15.75" x14ac:dyDescent="0.25">
      <c r="A8" s="19" t="s">
        <v>55</v>
      </c>
      <c r="B8" s="26">
        <v>3774000</v>
      </c>
      <c r="C8" s="26">
        <v>3635000</v>
      </c>
      <c r="D8" s="35"/>
      <c r="E8" s="35"/>
    </row>
    <row r="9" spans="1:5" ht="15.75" x14ac:dyDescent="0.25">
      <c r="A9" s="23" t="s">
        <v>56</v>
      </c>
      <c r="B9" s="29">
        <f>B7+B8</f>
        <v>8608000</v>
      </c>
      <c r="C9" s="29">
        <f>C7+C8</f>
        <v>8113000</v>
      </c>
      <c r="D9" s="42"/>
      <c r="E9" s="35"/>
    </row>
    <row r="10" spans="1:5" ht="15.75" x14ac:dyDescent="0.25">
      <c r="A10" s="19" t="s">
        <v>47</v>
      </c>
      <c r="B10" s="26">
        <v>4964000</v>
      </c>
      <c r="C10" s="26">
        <v>4312000</v>
      </c>
      <c r="D10" s="42"/>
      <c r="E10" s="35"/>
    </row>
    <row r="11" spans="1:5" ht="15.75" x14ac:dyDescent="0.25">
      <c r="A11" s="19" t="s">
        <v>48</v>
      </c>
      <c r="B11" s="26">
        <v>324000</v>
      </c>
      <c r="C11" s="26">
        <v>170000</v>
      </c>
      <c r="D11" s="42"/>
      <c r="E11" s="35"/>
    </row>
    <row r="12" spans="1:5" ht="15.75" x14ac:dyDescent="0.25">
      <c r="A12" s="23" t="s">
        <v>49</v>
      </c>
      <c r="B12" s="29">
        <f>B9-B10-B11</f>
        <v>3320000</v>
      </c>
      <c r="C12" s="29">
        <f>C9-C10-C11</f>
        <v>3631000</v>
      </c>
      <c r="D12" s="43"/>
      <c r="E12" s="35"/>
    </row>
    <row r="13" spans="1:5" ht="15.75" x14ac:dyDescent="0.25">
      <c r="A13" s="19" t="s">
        <v>50</v>
      </c>
      <c r="B13" s="26">
        <v>-3871000</v>
      </c>
      <c r="C13" s="26">
        <v>831000</v>
      </c>
      <c r="D13" s="44"/>
      <c r="E13" s="35"/>
    </row>
    <row r="14" spans="1:5" ht="15.75" x14ac:dyDescent="0.25">
      <c r="A14" s="19" t="s">
        <v>51</v>
      </c>
      <c r="B14" s="26">
        <v>834000</v>
      </c>
      <c r="C14" s="26">
        <v>889000</v>
      </c>
      <c r="D14" s="44"/>
      <c r="E14" s="35"/>
    </row>
    <row r="15" spans="1:5" ht="15.75" x14ac:dyDescent="0.25">
      <c r="A15" s="23" t="s">
        <v>52</v>
      </c>
      <c r="B15" s="26">
        <f>B12-B13-B14</f>
        <v>6357000</v>
      </c>
      <c r="C15" s="26">
        <f>C12-C13-C14</f>
        <v>1911000</v>
      </c>
      <c r="D15" s="43"/>
      <c r="E15" s="35"/>
    </row>
    <row r="16" spans="1:5" ht="15.75" x14ac:dyDescent="0.25">
      <c r="A16" s="19" t="s">
        <v>53</v>
      </c>
      <c r="B16" s="26">
        <v>619000</v>
      </c>
      <c r="C16" s="26">
        <v>665000</v>
      </c>
      <c r="D16" s="42"/>
      <c r="E16" s="35"/>
    </row>
    <row r="17" spans="1:5" ht="15.75" x14ac:dyDescent="0.25">
      <c r="A17" s="23" t="s">
        <v>54</v>
      </c>
      <c r="B17" s="29">
        <f>B15-B16</f>
        <v>5738000</v>
      </c>
      <c r="C17" s="29">
        <f>C15-C16</f>
        <v>1246000</v>
      </c>
      <c r="D17" s="45"/>
      <c r="E17" s="35"/>
    </row>
    <row r="18" spans="1:5" ht="15" x14ac:dyDescent="0.25">
      <c r="A18" s="47" t="s">
        <v>74</v>
      </c>
      <c r="B18" s="36"/>
      <c r="C18" s="36"/>
    </row>
    <row r="19" spans="1:5" ht="46.5" customHeight="1" x14ac:dyDescent="0.25">
      <c r="A19" s="46" t="s">
        <v>75</v>
      </c>
      <c r="B19" s="46"/>
      <c r="C19" s="46"/>
    </row>
    <row r="20" spans="1:5" ht="15" x14ac:dyDescent="0.25">
      <c r="A20" s="5"/>
      <c r="B20" s="10"/>
      <c r="C20" s="11"/>
    </row>
    <row r="21" spans="1:5" ht="15" x14ac:dyDescent="0.25">
      <c r="A21" s="12"/>
      <c r="B21" s="13"/>
      <c r="C21" s="13"/>
    </row>
    <row r="22" spans="1:5" ht="15" x14ac:dyDescent="0.25">
      <c r="A22" s="12"/>
      <c r="B22" s="14"/>
      <c r="C22" s="15"/>
    </row>
    <row r="23" spans="1:5" ht="15" x14ac:dyDescent="0.25">
      <c r="A23" s="4"/>
      <c r="B23" s="4"/>
      <c r="C23" s="4"/>
    </row>
    <row r="24" spans="1:5" ht="15" x14ac:dyDescent="0.25">
      <c r="A24" s="4"/>
      <c r="B24" s="4"/>
      <c r="C24" s="4"/>
    </row>
    <row r="25" spans="1:5" ht="15" x14ac:dyDescent="0.25">
      <c r="A25" s="4"/>
      <c r="B25" s="4"/>
      <c r="C25" s="4"/>
    </row>
    <row r="26" spans="1:5" ht="15" x14ac:dyDescent="0.25">
      <c r="A26" s="4"/>
      <c r="B26" s="4"/>
      <c r="C26" s="4"/>
    </row>
    <row r="27" spans="1:5" ht="15" x14ac:dyDescent="0.25">
      <c r="A27" s="4"/>
      <c r="B27" s="4"/>
      <c r="C27" s="4"/>
    </row>
    <row r="28" spans="1:5" ht="15" x14ac:dyDescent="0.25">
      <c r="A28" s="4"/>
      <c r="B28" s="4"/>
      <c r="C28" s="4"/>
    </row>
    <row r="29" spans="1:5" ht="15" x14ac:dyDescent="0.25">
      <c r="A29" s="4"/>
      <c r="B29" s="4"/>
      <c r="C29" s="4"/>
    </row>
    <row r="45" spans="1:3" ht="15" x14ac:dyDescent="0.25">
      <c r="A45" s="4"/>
      <c r="B45" s="4"/>
      <c r="C45" s="4"/>
    </row>
    <row r="46" spans="1:3" ht="15" x14ac:dyDescent="0.25">
      <c r="A46" s="4"/>
      <c r="B46" s="4"/>
      <c r="C46" s="4"/>
    </row>
    <row r="47" spans="1:3" ht="15" x14ac:dyDescent="0.25">
      <c r="A47" s="4"/>
      <c r="B47" s="4"/>
      <c r="C47" s="4"/>
    </row>
    <row r="48" spans="1:3" ht="15" x14ac:dyDescent="0.25">
      <c r="A48" s="4"/>
      <c r="B48" s="4"/>
      <c r="C48" s="4"/>
    </row>
  </sheetData>
  <mergeCells count="4">
    <mergeCell ref="A1:E1"/>
    <mergeCell ref="A3:E3"/>
    <mergeCell ref="A2:E2"/>
    <mergeCell ref="A19:C19"/>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96D65C-9C04-4829-8975-194122DC1E68}">
  <dimension ref="A1:G44"/>
  <sheetViews>
    <sheetView showGridLines="0" topLeftCell="A22" zoomScale="140" zoomScaleNormal="140" workbookViewId="0">
      <selection activeCell="A35" sqref="A35:C36"/>
    </sheetView>
  </sheetViews>
  <sheetFormatPr defaultColWidth="31.85546875" defaultRowHeight="12.75" x14ac:dyDescent="0.2"/>
  <cols>
    <col min="1" max="1" width="44.7109375" style="1" bestFit="1" customWidth="1"/>
    <col min="2" max="2" width="17.42578125" style="1" customWidth="1"/>
    <col min="3" max="3" width="16" style="1" customWidth="1"/>
    <col min="4" max="4" width="16.7109375" style="1" customWidth="1"/>
    <col min="5" max="5" width="16.42578125" style="1" customWidth="1"/>
    <col min="6" max="6" width="12.5703125" style="1" bestFit="1" customWidth="1"/>
    <col min="7" max="7" width="12.140625" style="1" bestFit="1" customWidth="1"/>
    <col min="8" max="8" width="10.140625" style="1" bestFit="1" customWidth="1"/>
    <col min="9" max="9" width="12.85546875" style="1" bestFit="1" customWidth="1"/>
    <col min="10" max="257" width="9.140625" style="1" customWidth="1"/>
    <col min="258" max="258" width="31.85546875" style="1"/>
    <col min="259" max="259" width="29.28515625" style="1" customWidth="1"/>
    <col min="260" max="260" width="11.42578125" style="1" customWidth="1"/>
    <col min="261" max="261" width="14.28515625" style="1" bestFit="1" customWidth="1"/>
    <col min="262" max="262" width="12.5703125" style="1" bestFit="1" customWidth="1"/>
    <col min="263" max="263" width="12.140625" style="1" bestFit="1" customWidth="1"/>
    <col min="264" max="264" width="10.140625" style="1" bestFit="1" customWidth="1"/>
    <col min="265" max="265" width="12.85546875" style="1" bestFit="1" customWidth="1"/>
    <col min="266" max="513" width="9.140625" style="1" customWidth="1"/>
    <col min="514" max="514" width="31.85546875" style="1"/>
    <col min="515" max="515" width="29.28515625" style="1" customWidth="1"/>
    <col min="516" max="516" width="11.42578125" style="1" customWidth="1"/>
    <col min="517" max="517" width="14.28515625" style="1" bestFit="1" customWidth="1"/>
    <col min="518" max="518" width="12.5703125" style="1" bestFit="1" customWidth="1"/>
    <col min="519" max="519" width="12.140625" style="1" bestFit="1" customWidth="1"/>
    <col min="520" max="520" width="10.140625" style="1" bestFit="1" customWidth="1"/>
    <col min="521" max="521" width="12.85546875" style="1" bestFit="1" customWidth="1"/>
    <col min="522" max="769" width="9.140625" style="1" customWidth="1"/>
    <col min="770" max="770" width="31.85546875" style="1"/>
    <col min="771" max="771" width="29.28515625" style="1" customWidth="1"/>
    <col min="772" max="772" width="11.42578125" style="1" customWidth="1"/>
    <col min="773" max="773" width="14.28515625" style="1" bestFit="1" customWidth="1"/>
    <col min="774" max="774" width="12.5703125" style="1" bestFit="1" customWidth="1"/>
    <col min="775" max="775" width="12.140625" style="1" bestFit="1" customWidth="1"/>
    <col min="776" max="776" width="10.140625" style="1" bestFit="1" customWidth="1"/>
    <col min="777" max="777" width="12.85546875" style="1" bestFit="1" customWidth="1"/>
    <col min="778" max="1025" width="9.140625" style="1" customWidth="1"/>
    <col min="1026" max="1026" width="31.85546875" style="1"/>
    <col min="1027" max="1027" width="29.28515625" style="1" customWidth="1"/>
    <col min="1028" max="1028" width="11.42578125" style="1" customWidth="1"/>
    <col min="1029" max="1029" width="14.28515625" style="1" bestFit="1" customWidth="1"/>
    <col min="1030" max="1030" width="12.5703125" style="1" bestFit="1" customWidth="1"/>
    <col min="1031" max="1031" width="12.140625" style="1" bestFit="1" customWidth="1"/>
    <col min="1032" max="1032" width="10.140625" style="1" bestFit="1" customWidth="1"/>
    <col min="1033" max="1033" width="12.85546875" style="1" bestFit="1" customWidth="1"/>
    <col min="1034" max="1281" width="9.140625" style="1" customWidth="1"/>
    <col min="1282" max="1282" width="31.85546875" style="1"/>
    <col min="1283" max="1283" width="29.28515625" style="1" customWidth="1"/>
    <col min="1284" max="1284" width="11.42578125" style="1" customWidth="1"/>
    <col min="1285" max="1285" width="14.28515625" style="1" bestFit="1" customWidth="1"/>
    <col min="1286" max="1286" width="12.5703125" style="1" bestFit="1" customWidth="1"/>
    <col min="1287" max="1287" width="12.140625" style="1" bestFit="1" customWidth="1"/>
    <col min="1288" max="1288" width="10.140625" style="1" bestFit="1" customWidth="1"/>
    <col min="1289" max="1289" width="12.85546875" style="1" bestFit="1" customWidth="1"/>
    <col min="1290" max="1537" width="9.140625" style="1" customWidth="1"/>
    <col min="1538" max="1538" width="31.85546875" style="1"/>
    <col min="1539" max="1539" width="29.28515625" style="1" customWidth="1"/>
    <col min="1540" max="1540" width="11.42578125" style="1" customWidth="1"/>
    <col min="1541" max="1541" width="14.28515625" style="1" bestFit="1" customWidth="1"/>
    <col min="1542" max="1542" width="12.5703125" style="1" bestFit="1" customWidth="1"/>
    <col min="1543" max="1543" width="12.140625" style="1" bestFit="1" customWidth="1"/>
    <col min="1544" max="1544" width="10.140625" style="1" bestFit="1" customWidth="1"/>
    <col min="1545" max="1545" width="12.85546875" style="1" bestFit="1" customWidth="1"/>
    <col min="1546" max="1793" width="9.140625" style="1" customWidth="1"/>
    <col min="1794" max="1794" width="31.85546875" style="1"/>
    <col min="1795" max="1795" width="29.28515625" style="1" customWidth="1"/>
    <col min="1796" max="1796" width="11.42578125" style="1" customWidth="1"/>
    <col min="1797" max="1797" width="14.28515625" style="1" bestFit="1" customWidth="1"/>
    <col min="1798" max="1798" width="12.5703125" style="1" bestFit="1" customWidth="1"/>
    <col min="1799" max="1799" width="12.140625" style="1" bestFit="1" customWidth="1"/>
    <col min="1800" max="1800" width="10.140625" style="1" bestFit="1" customWidth="1"/>
    <col min="1801" max="1801" width="12.85546875" style="1" bestFit="1" customWidth="1"/>
    <col min="1802" max="2049" width="9.140625" style="1" customWidth="1"/>
    <col min="2050" max="2050" width="31.85546875" style="1"/>
    <col min="2051" max="2051" width="29.28515625" style="1" customWidth="1"/>
    <col min="2052" max="2052" width="11.42578125" style="1" customWidth="1"/>
    <col min="2053" max="2053" width="14.28515625" style="1" bestFit="1" customWidth="1"/>
    <col min="2054" max="2054" width="12.5703125" style="1" bestFit="1" customWidth="1"/>
    <col min="2055" max="2055" width="12.140625" style="1" bestFit="1" customWidth="1"/>
    <col min="2056" max="2056" width="10.140625" style="1" bestFit="1" customWidth="1"/>
    <col min="2057" max="2057" width="12.85546875" style="1" bestFit="1" customWidth="1"/>
    <col min="2058" max="2305" width="9.140625" style="1" customWidth="1"/>
    <col min="2306" max="2306" width="31.85546875" style="1"/>
    <col min="2307" max="2307" width="29.28515625" style="1" customWidth="1"/>
    <col min="2308" max="2308" width="11.42578125" style="1" customWidth="1"/>
    <col min="2309" max="2309" width="14.28515625" style="1" bestFit="1" customWidth="1"/>
    <col min="2310" max="2310" width="12.5703125" style="1" bestFit="1" customWidth="1"/>
    <col min="2311" max="2311" width="12.140625" style="1" bestFit="1" customWidth="1"/>
    <col min="2312" max="2312" width="10.140625" style="1" bestFit="1" customWidth="1"/>
    <col min="2313" max="2313" width="12.85546875" style="1" bestFit="1" customWidth="1"/>
    <col min="2314" max="2561" width="9.140625" style="1" customWidth="1"/>
    <col min="2562" max="2562" width="31.85546875" style="1"/>
    <col min="2563" max="2563" width="29.28515625" style="1" customWidth="1"/>
    <col min="2564" max="2564" width="11.42578125" style="1" customWidth="1"/>
    <col min="2565" max="2565" width="14.28515625" style="1" bestFit="1" customWidth="1"/>
    <col min="2566" max="2566" width="12.5703125" style="1" bestFit="1" customWidth="1"/>
    <col min="2567" max="2567" width="12.140625" style="1" bestFit="1" customWidth="1"/>
    <col min="2568" max="2568" width="10.140625" style="1" bestFit="1" customWidth="1"/>
    <col min="2569" max="2569" width="12.85546875" style="1" bestFit="1" customWidth="1"/>
    <col min="2570" max="2817" width="9.140625" style="1" customWidth="1"/>
    <col min="2818" max="2818" width="31.85546875" style="1"/>
    <col min="2819" max="2819" width="29.28515625" style="1" customWidth="1"/>
    <col min="2820" max="2820" width="11.42578125" style="1" customWidth="1"/>
    <col min="2821" max="2821" width="14.28515625" style="1" bestFit="1" customWidth="1"/>
    <col min="2822" max="2822" width="12.5703125" style="1" bestFit="1" customWidth="1"/>
    <col min="2823" max="2823" width="12.140625" style="1" bestFit="1" customWidth="1"/>
    <col min="2824" max="2824" width="10.140625" style="1" bestFit="1" customWidth="1"/>
    <col min="2825" max="2825" width="12.85546875" style="1" bestFit="1" customWidth="1"/>
    <col min="2826" max="3073" width="9.140625" style="1" customWidth="1"/>
    <col min="3074" max="3074" width="31.85546875" style="1"/>
    <col min="3075" max="3075" width="29.28515625" style="1" customWidth="1"/>
    <col min="3076" max="3076" width="11.42578125" style="1" customWidth="1"/>
    <col min="3077" max="3077" width="14.28515625" style="1" bestFit="1" customWidth="1"/>
    <col min="3078" max="3078" width="12.5703125" style="1" bestFit="1" customWidth="1"/>
    <col min="3079" max="3079" width="12.140625" style="1" bestFit="1" customWidth="1"/>
    <col min="3080" max="3080" width="10.140625" style="1" bestFit="1" customWidth="1"/>
    <col min="3081" max="3081" width="12.85546875" style="1" bestFit="1" customWidth="1"/>
    <col min="3082" max="3329" width="9.140625" style="1" customWidth="1"/>
    <col min="3330" max="3330" width="31.85546875" style="1"/>
    <col min="3331" max="3331" width="29.28515625" style="1" customWidth="1"/>
    <col min="3332" max="3332" width="11.42578125" style="1" customWidth="1"/>
    <col min="3333" max="3333" width="14.28515625" style="1" bestFit="1" customWidth="1"/>
    <col min="3334" max="3334" width="12.5703125" style="1" bestFit="1" customWidth="1"/>
    <col min="3335" max="3335" width="12.140625" style="1" bestFit="1" customWidth="1"/>
    <col min="3336" max="3336" width="10.140625" style="1" bestFit="1" customWidth="1"/>
    <col min="3337" max="3337" width="12.85546875" style="1" bestFit="1" customWidth="1"/>
    <col min="3338" max="3585" width="9.140625" style="1" customWidth="1"/>
    <col min="3586" max="3586" width="31.85546875" style="1"/>
    <col min="3587" max="3587" width="29.28515625" style="1" customWidth="1"/>
    <col min="3588" max="3588" width="11.42578125" style="1" customWidth="1"/>
    <col min="3589" max="3589" width="14.28515625" style="1" bestFit="1" customWidth="1"/>
    <col min="3590" max="3590" width="12.5703125" style="1" bestFit="1" customWidth="1"/>
    <col min="3591" max="3591" width="12.140625" style="1" bestFit="1" customWidth="1"/>
    <col min="3592" max="3592" width="10.140625" style="1" bestFit="1" customWidth="1"/>
    <col min="3593" max="3593" width="12.85546875" style="1" bestFit="1" customWidth="1"/>
    <col min="3594" max="3841" width="9.140625" style="1" customWidth="1"/>
    <col min="3842" max="3842" width="31.85546875" style="1"/>
    <col min="3843" max="3843" width="29.28515625" style="1" customWidth="1"/>
    <col min="3844" max="3844" width="11.42578125" style="1" customWidth="1"/>
    <col min="3845" max="3845" width="14.28515625" style="1" bestFit="1" customWidth="1"/>
    <col min="3846" max="3846" width="12.5703125" style="1" bestFit="1" customWidth="1"/>
    <col min="3847" max="3847" width="12.140625" style="1" bestFit="1" customWidth="1"/>
    <col min="3848" max="3848" width="10.140625" style="1" bestFit="1" customWidth="1"/>
    <col min="3849" max="3849" width="12.85546875" style="1" bestFit="1" customWidth="1"/>
    <col min="3850" max="4097" width="9.140625" style="1" customWidth="1"/>
    <col min="4098" max="4098" width="31.85546875" style="1"/>
    <col min="4099" max="4099" width="29.28515625" style="1" customWidth="1"/>
    <col min="4100" max="4100" width="11.42578125" style="1" customWidth="1"/>
    <col min="4101" max="4101" width="14.28515625" style="1" bestFit="1" customWidth="1"/>
    <col min="4102" max="4102" width="12.5703125" style="1" bestFit="1" customWidth="1"/>
    <col min="4103" max="4103" width="12.140625" style="1" bestFit="1" customWidth="1"/>
    <col min="4104" max="4104" width="10.140625" style="1" bestFit="1" customWidth="1"/>
    <col min="4105" max="4105" width="12.85546875" style="1" bestFit="1" customWidth="1"/>
    <col min="4106" max="4353" width="9.140625" style="1" customWidth="1"/>
    <col min="4354" max="4354" width="31.85546875" style="1"/>
    <col min="4355" max="4355" width="29.28515625" style="1" customWidth="1"/>
    <col min="4356" max="4356" width="11.42578125" style="1" customWidth="1"/>
    <col min="4357" max="4357" width="14.28515625" style="1" bestFit="1" customWidth="1"/>
    <col min="4358" max="4358" width="12.5703125" style="1" bestFit="1" customWidth="1"/>
    <col min="4359" max="4359" width="12.140625" style="1" bestFit="1" customWidth="1"/>
    <col min="4360" max="4360" width="10.140625" style="1" bestFit="1" customWidth="1"/>
    <col min="4361" max="4361" width="12.85546875" style="1" bestFit="1" customWidth="1"/>
    <col min="4362" max="4609" width="9.140625" style="1" customWidth="1"/>
    <col min="4610" max="4610" width="31.85546875" style="1"/>
    <col min="4611" max="4611" width="29.28515625" style="1" customWidth="1"/>
    <col min="4612" max="4612" width="11.42578125" style="1" customWidth="1"/>
    <col min="4613" max="4613" width="14.28515625" style="1" bestFit="1" customWidth="1"/>
    <col min="4614" max="4614" width="12.5703125" style="1" bestFit="1" customWidth="1"/>
    <col min="4615" max="4615" width="12.140625" style="1" bestFit="1" customWidth="1"/>
    <col min="4616" max="4616" width="10.140625" style="1" bestFit="1" customWidth="1"/>
    <col min="4617" max="4617" width="12.85546875" style="1" bestFit="1" customWidth="1"/>
    <col min="4618" max="4865" width="9.140625" style="1" customWidth="1"/>
    <col min="4866" max="4866" width="31.85546875" style="1"/>
    <col min="4867" max="4867" width="29.28515625" style="1" customWidth="1"/>
    <col min="4868" max="4868" width="11.42578125" style="1" customWidth="1"/>
    <col min="4869" max="4869" width="14.28515625" style="1" bestFit="1" customWidth="1"/>
    <col min="4870" max="4870" width="12.5703125" style="1" bestFit="1" customWidth="1"/>
    <col min="4871" max="4871" width="12.140625" style="1" bestFit="1" customWidth="1"/>
    <col min="4872" max="4872" width="10.140625" style="1" bestFit="1" customWidth="1"/>
    <col min="4873" max="4873" width="12.85546875" style="1" bestFit="1" customWidth="1"/>
    <col min="4874" max="5121" width="9.140625" style="1" customWidth="1"/>
    <col min="5122" max="5122" width="31.85546875" style="1"/>
    <col min="5123" max="5123" width="29.28515625" style="1" customWidth="1"/>
    <col min="5124" max="5124" width="11.42578125" style="1" customWidth="1"/>
    <col min="5125" max="5125" width="14.28515625" style="1" bestFit="1" customWidth="1"/>
    <col min="5126" max="5126" width="12.5703125" style="1" bestFit="1" customWidth="1"/>
    <col min="5127" max="5127" width="12.140625" style="1" bestFit="1" customWidth="1"/>
    <col min="5128" max="5128" width="10.140625" style="1" bestFit="1" customWidth="1"/>
    <col min="5129" max="5129" width="12.85546875" style="1" bestFit="1" customWidth="1"/>
    <col min="5130" max="5377" width="9.140625" style="1" customWidth="1"/>
    <col min="5378" max="5378" width="31.85546875" style="1"/>
    <col min="5379" max="5379" width="29.28515625" style="1" customWidth="1"/>
    <col min="5380" max="5380" width="11.42578125" style="1" customWidth="1"/>
    <col min="5381" max="5381" width="14.28515625" style="1" bestFit="1" customWidth="1"/>
    <col min="5382" max="5382" width="12.5703125" style="1" bestFit="1" customWidth="1"/>
    <col min="5383" max="5383" width="12.140625" style="1" bestFit="1" customWidth="1"/>
    <col min="5384" max="5384" width="10.140625" style="1" bestFit="1" customWidth="1"/>
    <col min="5385" max="5385" width="12.85546875" style="1" bestFit="1" customWidth="1"/>
    <col min="5386" max="5633" width="9.140625" style="1" customWidth="1"/>
    <col min="5634" max="5634" width="31.85546875" style="1"/>
    <col min="5635" max="5635" width="29.28515625" style="1" customWidth="1"/>
    <col min="5636" max="5636" width="11.42578125" style="1" customWidth="1"/>
    <col min="5637" max="5637" width="14.28515625" style="1" bestFit="1" customWidth="1"/>
    <col min="5638" max="5638" width="12.5703125" style="1" bestFit="1" customWidth="1"/>
    <col min="5639" max="5639" width="12.140625" style="1" bestFit="1" customWidth="1"/>
    <col min="5640" max="5640" width="10.140625" style="1" bestFit="1" customWidth="1"/>
    <col min="5641" max="5641" width="12.85546875" style="1" bestFit="1" customWidth="1"/>
    <col min="5642" max="5889" width="9.140625" style="1" customWidth="1"/>
    <col min="5890" max="5890" width="31.85546875" style="1"/>
    <col min="5891" max="5891" width="29.28515625" style="1" customWidth="1"/>
    <col min="5892" max="5892" width="11.42578125" style="1" customWidth="1"/>
    <col min="5893" max="5893" width="14.28515625" style="1" bestFit="1" customWidth="1"/>
    <col min="5894" max="5894" width="12.5703125" style="1" bestFit="1" customWidth="1"/>
    <col min="5895" max="5895" width="12.140625" style="1" bestFit="1" customWidth="1"/>
    <col min="5896" max="5896" width="10.140625" style="1" bestFit="1" customWidth="1"/>
    <col min="5897" max="5897" width="12.85546875" style="1" bestFit="1" customWidth="1"/>
    <col min="5898" max="6145" width="9.140625" style="1" customWidth="1"/>
    <col min="6146" max="6146" width="31.85546875" style="1"/>
    <col min="6147" max="6147" width="29.28515625" style="1" customWidth="1"/>
    <col min="6148" max="6148" width="11.42578125" style="1" customWidth="1"/>
    <col min="6149" max="6149" width="14.28515625" style="1" bestFit="1" customWidth="1"/>
    <col min="6150" max="6150" width="12.5703125" style="1" bestFit="1" customWidth="1"/>
    <col min="6151" max="6151" width="12.140625" style="1" bestFit="1" customWidth="1"/>
    <col min="6152" max="6152" width="10.140625" style="1" bestFit="1" customWidth="1"/>
    <col min="6153" max="6153" width="12.85546875" style="1" bestFit="1" customWidth="1"/>
    <col min="6154" max="6401" width="9.140625" style="1" customWidth="1"/>
    <col min="6402" max="6402" width="31.85546875" style="1"/>
    <col min="6403" max="6403" width="29.28515625" style="1" customWidth="1"/>
    <col min="6404" max="6404" width="11.42578125" style="1" customWidth="1"/>
    <col min="6405" max="6405" width="14.28515625" style="1" bestFit="1" customWidth="1"/>
    <col min="6406" max="6406" width="12.5703125" style="1" bestFit="1" customWidth="1"/>
    <col min="6407" max="6407" width="12.140625" style="1" bestFit="1" customWidth="1"/>
    <col min="6408" max="6408" width="10.140625" style="1" bestFit="1" customWidth="1"/>
    <col min="6409" max="6409" width="12.85546875" style="1" bestFit="1" customWidth="1"/>
    <col min="6410" max="6657" width="9.140625" style="1" customWidth="1"/>
    <col min="6658" max="6658" width="31.85546875" style="1"/>
    <col min="6659" max="6659" width="29.28515625" style="1" customWidth="1"/>
    <col min="6660" max="6660" width="11.42578125" style="1" customWidth="1"/>
    <col min="6661" max="6661" width="14.28515625" style="1" bestFit="1" customWidth="1"/>
    <col min="6662" max="6662" width="12.5703125" style="1" bestFit="1" customWidth="1"/>
    <col min="6663" max="6663" width="12.140625" style="1" bestFit="1" customWidth="1"/>
    <col min="6664" max="6664" width="10.140625" style="1" bestFit="1" customWidth="1"/>
    <col min="6665" max="6665" width="12.85546875" style="1" bestFit="1" customWidth="1"/>
    <col min="6666" max="6913" width="9.140625" style="1" customWidth="1"/>
    <col min="6914" max="6914" width="31.85546875" style="1"/>
    <col min="6915" max="6915" width="29.28515625" style="1" customWidth="1"/>
    <col min="6916" max="6916" width="11.42578125" style="1" customWidth="1"/>
    <col min="6917" max="6917" width="14.28515625" style="1" bestFit="1" customWidth="1"/>
    <col min="6918" max="6918" width="12.5703125" style="1" bestFit="1" customWidth="1"/>
    <col min="6919" max="6919" width="12.140625" style="1" bestFit="1" customWidth="1"/>
    <col min="6920" max="6920" width="10.140625" style="1" bestFit="1" customWidth="1"/>
    <col min="6921" max="6921" width="12.85546875" style="1" bestFit="1" customWidth="1"/>
    <col min="6922" max="7169" width="9.140625" style="1" customWidth="1"/>
    <col min="7170" max="7170" width="31.85546875" style="1"/>
    <col min="7171" max="7171" width="29.28515625" style="1" customWidth="1"/>
    <col min="7172" max="7172" width="11.42578125" style="1" customWidth="1"/>
    <col min="7173" max="7173" width="14.28515625" style="1" bestFit="1" customWidth="1"/>
    <col min="7174" max="7174" width="12.5703125" style="1" bestFit="1" customWidth="1"/>
    <col min="7175" max="7175" width="12.140625" style="1" bestFit="1" customWidth="1"/>
    <col min="7176" max="7176" width="10.140625" style="1" bestFit="1" customWidth="1"/>
    <col min="7177" max="7177" width="12.85546875" style="1" bestFit="1" customWidth="1"/>
    <col min="7178" max="7425" width="9.140625" style="1" customWidth="1"/>
    <col min="7426" max="7426" width="31.85546875" style="1"/>
    <col min="7427" max="7427" width="29.28515625" style="1" customWidth="1"/>
    <col min="7428" max="7428" width="11.42578125" style="1" customWidth="1"/>
    <col min="7429" max="7429" width="14.28515625" style="1" bestFit="1" customWidth="1"/>
    <col min="7430" max="7430" width="12.5703125" style="1" bestFit="1" customWidth="1"/>
    <col min="7431" max="7431" width="12.140625" style="1" bestFit="1" customWidth="1"/>
    <col min="7432" max="7432" width="10.140625" style="1" bestFit="1" customWidth="1"/>
    <col min="7433" max="7433" width="12.85546875" style="1" bestFit="1" customWidth="1"/>
    <col min="7434" max="7681" width="9.140625" style="1" customWidth="1"/>
    <col min="7682" max="7682" width="31.85546875" style="1"/>
    <col min="7683" max="7683" width="29.28515625" style="1" customWidth="1"/>
    <col min="7684" max="7684" width="11.42578125" style="1" customWidth="1"/>
    <col min="7685" max="7685" width="14.28515625" style="1" bestFit="1" customWidth="1"/>
    <col min="7686" max="7686" width="12.5703125" style="1" bestFit="1" customWidth="1"/>
    <col min="7687" max="7687" width="12.140625" style="1" bestFit="1" customWidth="1"/>
    <col min="7688" max="7688" width="10.140625" style="1" bestFit="1" customWidth="1"/>
    <col min="7689" max="7689" width="12.85546875" style="1" bestFit="1" customWidth="1"/>
    <col min="7690" max="7937" width="9.140625" style="1" customWidth="1"/>
    <col min="7938" max="7938" width="31.85546875" style="1"/>
    <col min="7939" max="7939" width="29.28515625" style="1" customWidth="1"/>
    <col min="7940" max="7940" width="11.42578125" style="1" customWidth="1"/>
    <col min="7941" max="7941" width="14.28515625" style="1" bestFit="1" customWidth="1"/>
    <col min="7942" max="7942" width="12.5703125" style="1" bestFit="1" customWidth="1"/>
    <col min="7943" max="7943" width="12.140625" style="1" bestFit="1" customWidth="1"/>
    <col min="7944" max="7944" width="10.140625" style="1" bestFit="1" customWidth="1"/>
    <col min="7945" max="7945" width="12.85546875" style="1" bestFit="1" customWidth="1"/>
    <col min="7946" max="8193" width="9.140625" style="1" customWidth="1"/>
    <col min="8194" max="8194" width="31.85546875" style="1"/>
    <col min="8195" max="8195" width="29.28515625" style="1" customWidth="1"/>
    <col min="8196" max="8196" width="11.42578125" style="1" customWidth="1"/>
    <col min="8197" max="8197" width="14.28515625" style="1" bestFit="1" customWidth="1"/>
    <col min="8198" max="8198" width="12.5703125" style="1" bestFit="1" customWidth="1"/>
    <col min="8199" max="8199" width="12.140625" style="1" bestFit="1" customWidth="1"/>
    <col min="8200" max="8200" width="10.140625" style="1" bestFit="1" customWidth="1"/>
    <col min="8201" max="8201" width="12.85546875" style="1" bestFit="1" customWidth="1"/>
    <col min="8202" max="8449" width="9.140625" style="1" customWidth="1"/>
    <col min="8450" max="8450" width="31.85546875" style="1"/>
    <col min="8451" max="8451" width="29.28515625" style="1" customWidth="1"/>
    <col min="8452" max="8452" width="11.42578125" style="1" customWidth="1"/>
    <col min="8453" max="8453" width="14.28515625" style="1" bestFit="1" customWidth="1"/>
    <col min="8454" max="8454" width="12.5703125" style="1" bestFit="1" customWidth="1"/>
    <col min="8455" max="8455" width="12.140625" style="1" bestFit="1" customWidth="1"/>
    <col min="8456" max="8456" width="10.140625" style="1" bestFit="1" customWidth="1"/>
    <col min="8457" max="8457" width="12.85546875" style="1" bestFit="1" customWidth="1"/>
    <col min="8458" max="8705" width="9.140625" style="1" customWidth="1"/>
    <col min="8706" max="8706" width="31.85546875" style="1"/>
    <col min="8707" max="8707" width="29.28515625" style="1" customWidth="1"/>
    <col min="8708" max="8708" width="11.42578125" style="1" customWidth="1"/>
    <col min="8709" max="8709" width="14.28515625" style="1" bestFit="1" customWidth="1"/>
    <col min="8710" max="8710" width="12.5703125" style="1" bestFit="1" customWidth="1"/>
    <col min="8711" max="8711" width="12.140625" style="1" bestFit="1" customWidth="1"/>
    <col min="8712" max="8712" width="10.140625" style="1" bestFit="1" customWidth="1"/>
    <col min="8713" max="8713" width="12.85546875" style="1" bestFit="1" customWidth="1"/>
    <col min="8714" max="8961" width="9.140625" style="1" customWidth="1"/>
    <col min="8962" max="8962" width="31.85546875" style="1"/>
    <col min="8963" max="8963" width="29.28515625" style="1" customWidth="1"/>
    <col min="8964" max="8964" width="11.42578125" style="1" customWidth="1"/>
    <col min="8965" max="8965" width="14.28515625" style="1" bestFit="1" customWidth="1"/>
    <col min="8966" max="8966" width="12.5703125" style="1" bestFit="1" customWidth="1"/>
    <col min="8967" max="8967" width="12.140625" style="1" bestFit="1" customWidth="1"/>
    <col min="8968" max="8968" width="10.140625" style="1" bestFit="1" customWidth="1"/>
    <col min="8969" max="8969" width="12.85546875" style="1" bestFit="1" customWidth="1"/>
    <col min="8970" max="9217" width="9.140625" style="1" customWidth="1"/>
    <col min="9218" max="9218" width="31.85546875" style="1"/>
    <col min="9219" max="9219" width="29.28515625" style="1" customWidth="1"/>
    <col min="9220" max="9220" width="11.42578125" style="1" customWidth="1"/>
    <col min="9221" max="9221" width="14.28515625" style="1" bestFit="1" customWidth="1"/>
    <col min="9222" max="9222" width="12.5703125" style="1" bestFit="1" customWidth="1"/>
    <col min="9223" max="9223" width="12.140625" style="1" bestFit="1" customWidth="1"/>
    <col min="9224" max="9224" width="10.140625" style="1" bestFit="1" customWidth="1"/>
    <col min="9225" max="9225" width="12.85546875" style="1" bestFit="1" customWidth="1"/>
    <col min="9226" max="9473" width="9.140625" style="1" customWidth="1"/>
    <col min="9474" max="9474" width="31.85546875" style="1"/>
    <col min="9475" max="9475" width="29.28515625" style="1" customWidth="1"/>
    <col min="9476" max="9476" width="11.42578125" style="1" customWidth="1"/>
    <col min="9477" max="9477" width="14.28515625" style="1" bestFit="1" customWidth="1"/>
    <col min="9478" max="9478" width="12.5703125" style="1" bestFit="1" customWidth="1"/>
    <col min="9479" max="9479" width="12.140625" style="1" bestFit="1" customWidth="1"/>
    <col min="9480" max="9480" width="10.140625" style="1" bestFit="1" customWidth="1"/>
    <col min="9481" max="9481" width="12.85546875" style="1" bestFit="1" customWidth="1"/>
    <col min="9482" max="9729" width="9.140625" style="1" customWidth="1"/>
    <col min="9730" max="9730" width="31.85546875" style="1"/>
    <col min="9731" max="9731" width="29.28515625" style="1" customWidth="1"/>
    <col min="9732" max="9732" width="11.42578125" style="1" customWidth="1"/>
    <col min="9733" max="9733" width="14.28515625" style="1" bestFit="1" customWidth="1"/>
    <col min="9734" max="9734" width="12.5703125" style="1" bestFit="1" customWidth="1"/>
    <col min="9735" max="9735" width="12.140625" style="1" bestFit="1" customWidth="1"/>
    <col min="9736" max="9736" width="10.140625" style="1" bestFit="1" customWidth="1"/>
    <col min="9737" max="9737" width="12.85546875" style="1" bestFit="1" customWidth="1"/>
    <col min="9738" max="9985" width="9.140625" style="1" customWidth="1"/>
    <col min="9986" max="9986" width="31.85546875" style="1"/>
    <col min="9987" max="9987" width="29.28515625" style="1" customWidth="1"/>
    <col min="9988" max="9988" width="11.42578125" style="1" customWidth="1"/>
    <col min="9989" max="9989" width="14.28515625" style="1" bestFit="1" customWidth="1"/>
    <col min="9990" max="9990" width="12.5703125" style="1" bestFit="1" customWidth="1"/>
    <col min="9991" max="9991" width="12.140625" style="1" bestFit="1" customWidth="1"/>
    <col min="9992" max="9992" width="10.140625" style="1" bestFit="1" customWidth="1"/>
    <col min="9993" max="9993" width="12.85546875" style="1" bestFit="1" customWidth="1"/>
    <col min="9994" max="10241" width="9.140625" style="1" customWidth="1"/>
    <col min="10242" max="10242" width="31.85546875" style="1"/>
    <col min="10243" max="10243" width="29.28515625" style="1" customWidth="1"/>
    <col min="10244" max="10244" width="11.42578125" style="1" customWidth="1"/>
    <col min="10245" max="10245" width="14.28515625" style="1" bestFit="1" customWidth="1"/>
    <col min="10246" max="10246" width="12.5703125" style="1" bestFit="1" customWidth="1"/>
    <col min="10247" max="10247" width="12.140625" style="1" bestFit="1" customWidth="1"/>
    <col min="10248" max="10248" width="10.140625" style="1" bestFit="1" customWidth="1"/>
    <col min="10249" max="10249" width="12.85546875" style="1" bestFit="1" customWidth="1"/>
    <col min="10250" max="10497" width="9.140625" style="1" customWidth="1"/>
    <col min="10498" max="10498" width="31.85546875" style="1"/>
    <col min="10499" max="10499" width="29.28515625" style="1" customWidth="1"/>
    <col min="10500" max="10500" width="11.42578125" style="1" customWidth="1"/>
    <col min="10501" max="10501" width="14.28515625" style="1" bestFit="1" customWidth="1"/>
    <col min="10502" max="10502" width="12.5703125" style="1" bestFit="1" customWidth="1"/>
    <col min="10503" max="10503" width="12.140625" style="1" bestFit="1" customWidth="1"/>
    <col min="10504" max="10504" width="10.140625" style="1" bestFit="1" customWidth="1"/>
    <col min="10505" max="10505" width="12.85546875" style="1" bestFit="1" customWidth="1"/>
    <col min="10506" max="10753" width="9.140625" style="1" customWidth="1"/>
    <col min="10754" max="10754" width="31.85546875" style="1"/>
    <col min="10755" max="10755" width="29.28515625" style="1" customWidth="1"/>
    <col min="10756" max="10756" width="11.42578125" style="1" customWidth="1"/>
    <col min="10757" max="10757" width="14.28515625" style="1" bestFit="1" customWidth="1"/>
    <col min="10758" max="10758" width="12.5703125" style="1" bestFit="1" customWidth="1"/>
    <col min="10759" max="10759" width="12.140625" style="1" bestFit="1" customWidth="1"/>
    <col min="10760" max="10760" width="10.140625" style="1" bestFit="1" customWidth="1"/>
    <col min="10761" max="10761" width="12.85546875" style="1" bestFit="1" customWidth="1"/>
    <col min="10762" max="11009" width="9.140625" style="1" customWidth="1"/>
    <col min="11010" max="11010" width="31.85546875" style="1"/>
    <col min="11011" max="11011" width="29.28515625" style="1" customWidth="1"/>
    <col min="11012" max="11012" width="11.42578125" style="1" customWidth="1"/>
    <col min="11013" max="11013" width="14.28515625" style="1" bestFit="1" customWidth="1"/>
    <col min="11014" max="11014" width="12.5703125" style="1" bestFit="1" customWidth="1"/>
    <col min="11015" max="11015" width="12.140625" style="1" bestFit="1" customWidth="1"/>
    <col min="11016" max="11016" width="10.140625" style="1" bestFit="1" customWidth="1"/>
    <col min="11017" max="11017" width="12.85546875" style="1" bestFit="1" customWidth="1"/>
    <col min="11018" max="11265" width="9.140625" style="1" customWidth="1"/>
    <col min="11266" max="11266" width="31.85546875" style="1"/>
    <col min="11267" max="11267" width="29.28515625" style="1" customWidth="1"/>
    <col min="11268" max="11268" width="11.42578125" style="1" customWidth="1"/>
    <col min="11269" max="11269" width="14.28515625" style="1" bestFit="1" customWidth="1"/>
    <col min="11270" max="11270" width="12.5703125" style="1" bestFit="1" customWidth="1"/>
    <col min="11271" max="11271" width="12.140625" style="1" bestFit="1" customWidth="1"/>
    <col min="11272" max="11272" width="10.140625" style="1" bestFit="1" customWidth="1"/>
    <col min="11273" max="11273" width="12.85546875" style="1" bestFit="1" customWidth="1"/>
    <col min="11274" max="11521" width="9.140625" style="1" customWidth="1"/>
    <col min="11522" max="11522" width="31.85546875" style="1"/>
    <col min="11523" max="11523" width="29.28515625" style="1" customWidth="1"/>
    <col min="11524" max="11524" width="11.42578125" style="1" customWidth="1"/>
    <col min="11525" max="11525" width="14.28515625" style="1" bestFit="1" customWidth="1"/>
    <col min="11526" max="11526" width="12.5703125" style="1" bestFit="1" customWidth="1"/>
    <col min="11527" max="11527" width="12.140625" style="1" bestFit="1" customWidth="1"/>
    <col min="11528" max="11528" width="10.140625" style="1" bestFit="1" customWidth="1"/>
    <col min="11529" max="11529" width="12.85546875" style="1" bestFit="1" customWidth="1"/>
    <col min="11530" max="11777" width="9.140625" style="1" customWidth="1"/>
    <col min="11778" max="11778" width="31.85546875" style="1"/>
    <col min="11779" max="11779" width="29.28515625" style="1" customWidth="1"/>
    <col min="11780" max="11780" width="11.42578125" style="1" customWidth="1"/>
    <col min="11781" max="11781" width="14.28515625" style="1" bestFit="1" customWidth="1"/>
    <col min="11782" max="11782" width="12.5703125" style="1" bestFit="1" customWidth="1"/>
    <col min="11783" max="11783" width="12.140625" style="1" bestFit="1" customWidth="1"/>
    <col min="11784" max="11784" width="10.140625" style="1" bestFit="1" customWidth="1"/>
    <col min="11785" max="11785" width="12.85546875" style="1" bestFit="1" customWidth="1"/>
    <col min="11786" max="12033" width="9.140625" style="1" customWidth="1"/>
    <col min="12034" max="12034" width="31.85546875" style="1"/>
    <col min="12035" max="12035" width="29.28515625" style="1" customWidth="1"/>
    <col min="12036" max="12036" width="11.42578125" style="1" customWidth="1"/>
    <col min="12037" max="12037" width="14.28515625" style="1" bestFit="1" customWidth="1"/>
    <col min="12038" max="12038" width="12.5703125" style="1" bestFit="1" customWidth="1"/>
    <col min="12039" max="12039" width="12.140625" style="1" bestFit="1" customWidth="1"/>
    <col min="12040" max="12040" width="10.140625" style="1" bestFit="1" customWidth="1"/>
    <col min="12041" max="12041" width="12.85546875" style="1" bestFit="1" customWidth="1"/>
    <col min="12042" max="12289" width="9.140625" style="1" customWidth="1"/>
    <col min="12290" max="12290" width="31.85546875" style="1"/>
    <col min="12291" max="12291" width="29.28515625" style="1" customWidth="1"/>
    <col min="12292" max="12292" width="11.42578125" style="1" customWidth="1"/>
    <col min="12293" max="12293" width="14.28515625" style="1" bestFit="1" customWidth="1"/>
    <col min="12294" max="12294" width="12.5703125" style="1" bestFit="1" customWidth="1"/>
    <col min="12295" max="12295" width="12.140625" style="1" bestFit="1" customWidth="1"/>
    <col min="12296" max="12296" width="10.140625" style="1" bestFit="1" customWidth="1"/>
    <col min="12297" max="12297" width="12.85546875" style="1" bestFit="1" customWidth="1"/>
    <col min="12298" max="12545" width="9.140625" style="1" customWidth="1"/>
    <col min="12546" max="12546" width="31.85546875" style="1"/>
    <col min="12547" max="12547" width="29.28515625" style="1" customWidth="1"/>
    <col min="12548" max="12548" width="11.42578125" style="1" customWidth="1"/>
    <col min="12549" max="12549" width="14.28515625" style="1" bestFit="1" customWidth="1"/>
    <col min="12550" max="12550" width="12.5703125" style="1" bestFit="1" customWidth="1"/>
    <col min="12551" max="12551" width="12.140625" style="1" bestFit="1" customWidth="1"/>
    <col min="12552" max="12552" width="10.140625" style="1" bestFit="1" customWidth="1"/>
    <col min="12553" max="12553" width="12.85546875" style="1" bestFit="1" customWidth="1"/>
    <col min="12554" max="12801" width="9.140625" style="1" customWidth="1"/>
    <col min="12802" max="12802" width="31.85546875" style="1"/>
    <col min="12803" max="12803" width="29.28515625" style="1" customWidth="1"/>
    <col min="12804" max="12804" width="11.42578125" style="1" customWidth="1"/>
    <col min="12805" max="12805" width="14.28515625" style="1" bestFit="1" customWidth="1"/>
    <col min="12806" max="12806" width="12.5703125" style="1" bestFit="1" customWidth="1"/>
    <col min="12807" max="12807" width="12.140625" style="1" bestFit="1" customWidth="1"/>
    <col min="12808" max="12808" width="10.140625" style="1" bestFit="1" customWidth="1"/>
    <col min="12809" max="12809" width="12.85546875" style="1" bestFit="1" customWidth="1"/>
    <col min="12810" max="13057" width="9.140625" style="1" customWidth="1"/>
    <col min="13058" max="13058" width="31.85546875" style="1"/>
    <col min="13059" max="13059" width="29.28515625" style="1" customWidth="1"/>
    <col min="13060" max="13060" width="11.42578125" style="1" customWidth="1"/>
    <col min="13061" max="13061" width="14.28515625" style="1" bestFit="1" customWidth="1"/>
    <col min="13062" max="13062" width="12.5703125" style="1" bestFit="1" customWidth="1"/>
    <col min="13063" max="13063" width="12.140625" style="1" bestFit="1" customWidth="1"/>
    <col min="13064" max="13064" width="10.140625" style="1" bestFit="1" customWidth="1"/>
    <col min="13065" max="13065" width="12.85546875" style="1" bestFit="1" customWidth="1"/>
    <col min="13066" max="13313" width="9.140625" style="1" customWidth="1"/>
    <col min="13314" max="13314" width="31.85546875" style="1"/>
    <col min="13315" max="13315" width="29.28515625" style="1" customWidth="1"/>
    <col min="13316" max="13316" width="11.42578125" style="1" customWidth="1"/>
    <col min="13317" max="13317" width="14.28515625" style="1" bestFit="1" customWidth="1"/>
    <col min="13318" max="13318" width="12.5703125" style="1" bestFit="1" customWidth="1"/>
    <col min="13319" max="13319" width="12.140625" style="1" bestFit="1" customWidth="1"/>
    <col min="13320" max="13320" width="10.140625" style="1" bestFit="1" customWidth="1"/>
    <col min="13321" max="13321" width="12.85546875" style="1" bestFit="1" customWidth="1"/>
    <col min="13322" max="13569" width="9.140625" style="1" customWidth="1"/>
    <col min="13570" max="13570" width="31.85546875" style="1"/>
    <col min="13571" max="13571" width="29.28515625" style="1" customWidth="1"/>
    <col min="13572" max="13572" width="11.42578125" style="1" customWidth="1"/>
    <col min="13573" max="13573" width="14.28515625" style="1" bestFit="1" customWidth="1"/>
    <col min="13574" max="13574" width="12.5703125" style="1" bestFit="1" customWidth="1"/>
    <col min="13575" max="13575" width="12.140625" style="1" bestFit="1" customWidth="1"/>
    <col min="13576" max="13576" width="10.140625" style="1" bestFit="1" customWidth="1"/>
    <col min="13577" max="13577" width="12.85546875" style="1" bestFit="1" customWidth="1"/>
    <col min="13578" max="13825" width="9.140625" style="1" customWidth="1"/>
    <col min="13826" max="13826" width="31.85546875" style="1"/>
    <col min="13827" max="13827" width="29.28515625" style="1" customWidth="1"/>
    <col min="13828" max="13828" width="11.42578125" style="1" customWidth="1"/>
    <col min="13829" max="13829" width="14.28515625" style="1" bestFit="1" customWidth="1"/>
    <col min="13830" max="13830" width="12.5703125" style="1" bestFit="1" customWidth="1"/>
    <col min="13831" max="13831" width="12.140625" style="1" bestFit="1" customWidth="1"/>
    <col min="13832" max="13832" width="10.140625" style="1" bestFit="1" customWidth="1"/>
    <col min="13833" max="13833" width="12.85546875" style="1" bestFit="1" customWidth="1"/>
    <col min="13834" max="14081" width="9.140625" style="1" customWidth="1"/>
    <col min="14082" max="14082" width="31.85546875" style="1"/>
    <col min="14083" max="14083" width="29.28515625" style="1" customWidth="1"/>
    <col min="14084" max="14084" width="11.42578125" style="1" customWidth="1"/>
    <col min="14085" max="14085" width="14.28515625" style="1" bestFit="1" customWidth="1"/>
    <col min="14086" max="14086" width="12.5703125" style="1" bestFit="1" customWidth="1"/>
    <col min="14087" max="14087" width="12.140625" style="1" bestFit="1" customWidth="1"/>
    <col min="14088" max="14088" width="10.140625" style="1" bestFit="1" customWidth="1"/>
    <col min="14089" max="14089" width="12.85546875" style="1" bestFit="1" customWidth="1"/>
    <col min="14090" max="14337" width="9.140625" style="1" customWidth="1"/>
    <col min="14338" max="14338" width="31.85546875" style="1"/>
    <col min="14339" max="14339" width="29.28515625" style="1" customWidth="1"/>
    <col min="14340" max="14340" width="11.42578125" style="1" customWidth="1"/>
    <col min="14341" max="14341" width="14.28515625" style="1" bestFit="1" customWidth="1"/>
    <col min="14342" max="14342" width="12.5703125" style="1" bestFit="1" customWidth="1"/>
    <col min="14343" max="14343" width="12.140625" style="1" bestFit="1" customWidth="1"/>
    <col min="14344" max="14344" width="10.140625" style="1" bestFit="1" customWidth="1"/>
    <col min="14345" max="14345" width="12.85546875" style="1" bestFit="1" customWidth="1"/>
    <col min="14346" max="14593" width="9.140625" style="1" customWidth="1"/>
    <col min="14594" max="14594" width="31.85546875" style="1"/>
    <col min="14595" max="14595" width="29.28515625" style="1" customWidth="1"/>
    <col min="14596" max="14596" width="11.42578125" style="1" customWidth="1"/>
    <col min="14597" max="14597" width="14.28515625" style="1" bestFit="1" customWidth="1"/>
    <col min="14598" max="14598" width="12.5703125" style="1" bestFit="1" customWidth="1"/>
    <col min="14599" max="14599" width="12.140625" style="1" bestFit="1" customWidth="1"/>
    <col min="14600" max="14600" width="10.140625" style="1" bestFit="1" customWidth="1"/>
    <col min="14601" max="14601" width="12.85546875" style="1" bestFit="1" customWidth="1"/>
    <col min="14602" max="14849" width="9.140625" style="1" customWidth="1"/>
    <col min="14850" max="14850" width="31.85546875" style="1"/>
    <col min="14851" max="14851" width="29.28515625" style="1" customWidth="1"/>
    <col min="14852" max="14852" width="11.42578125" style="1" customWidth="1"/>
    <col min="14853" max="14853" width="14.28515625" style="1" bestFit="1" customWidth="1"/>
    <col min="14854" max="14854" width="12.5703125" style="1" bestFit="1" customWidth="1"/>
    <col min="14855" max="14855" width="12.140625" style="1" bestFit="1" customWidth="1"/>
    <col min="14856" max="14856" width="10.140625" style="1" bestFit="1" customWidth="1"/>
    <col min="14857" max="14857" width="12.85546875" style="1" bestFit="1" customWidth="1"/>
    <col min="14858" max="15105" width="9.140625" style="1" customWidth="1"/>
    <col min="15106" max="15106" width="31.85546875" style="1"/>
    <col min="15107" max="15107" width="29.28515625" style="1" customWidth="1"/>
    <col min="15108" max="15108" width="11.42578125" style="1" customWidth="1"/>
    <col min="15109" max="15109" width="14.28515625" style="1" bestFit="1" customWidth="1"/>
    <col min="15110" max="15110" width="12.5703125" style="1" bestFit="1" customWidth="1"/>
    <col min="15111" max="15111" width="12.140625" style="1" bestFit="1" customWidth="1"/>
    <col min="15112" max="15112" width="10.140625" style="1" bestFit="1" customWidth="1"/>
    <col min="15113" max="15113" width="12.85546875" style="1" bestFit="1" customWidth="1"/>
    <col min="15114" max="15361" width="9.140625" style="1" customWidth="1"/>
    <col min="15362" max="15362" width="31.85546875" style="1"/>
    <col min="15363" max="15363" width="29.28515625" style="1" customWidth="1"/>
    <col min="15364" max="15364" width="11.42578125" style="1" customWidth="1"/>
    <col min="15365" max="15365" width="14.28515625" style="1" bestFit="1" customWidth="1"/>
    <col min="15366" max="15366" width="12.5703125" style="1" bestFit="1" customWidth="1"/>
    <col min="15367" max="15367" width="12.140625" style="1" bestFit="1" customWidth="1"/>
    <col min="15368" max="15368" width="10.140625" style="1" bestFit="1" customWidth="1"/>
    <col min="15369" max="15369" width="12.85546875" style="1" bestFit="1" customWidth="1"/>
    <col min="15370" max="15617" width="9.140625" style="1" customWidth="1"/>
    <col min="15618" max="15618" width="31.85546875" style="1"/>
    <col min="15619" max="15619" width="29.28515625" style="1" customWidth="1"/>
    <col min="15620" max="15620" width="11.42578125" style="1" customWidth="1"/>
    <col min="15621" max="15621" width="14.28515625" style="1" bestFit="1" customWidth="1"/>
    <col min="15622" max="15622" width="12.5703125" style="1" bestFit="1" customWidth="1"/>
    <col min="15623" max="15623" width="12.140625" style="1" bestFit="1" customWidth="1"/>
    <col min="15624" max="15624" width="10.140625" style="1" bestFit="1" customWidth="1"/>
    <col min="15625" max="15625" width="12.85546875" style="1" bestFit="1" customWidth="1"/>
    <col min="15626" max="15873" width="9.140625" style="1" customWidth="1"/>
    <col min="15874" max="15874" width="31.85546875" style="1"/>
    <col min="15875" max="15875" width="29.28515625" style="1" customWidth="1"/>
    <col min="15876" max="15876" width="11.42578125" style="1" customWidth="1"/>
    <col min="15877" max="15877" width="14.28515625" style="1" bestFit="1" customWidth="1"/>
    <col min="15878" max="15878" width="12.5703125" style="1" bestFit="1" customWidth="1"/>
    <col min="15879" max="15879" width="12.140625" style="1" bestFit="1" customWidth="1"/>
    <col min="15880" max="15880" width="10.140625" style="1" bestFit="1" customWidth="1"/>
    <col min="15881" max="15881" width="12.85546875" style="1" bestFit="1" customWidth="1"/>
    <col min="15882" max="16129" width="9.140625" style="1" customWidth="1"/>
    <col min="16130" max="16130" width="31.85546875" style="1"/>
    <col min="16131" max="16131" width="29.28515625" style="1" customWidth="1"/>
    <col min="16132" max="16132" width="11.42578125" style="1" customWidth="1"/>
    <col min="16133" max="16133" width="14.28515625" style="1" bestFit="1" customWidth="1"/>
    <col min="16134" max="16134" width="12.5703125" style="1" bestFit="1" customWidth="1"/>
    <col min="16135" max="16135" width="12.140625" style="1" bestFit="1" customWidth="1"/>
    <col min="16136" max="16136" width="10.140625" style="1" bestFit="1" customWidth="1"/>
    <col min="16137" max="16137" width="12.85546875" style="1" bestFit="1" customWidth="1"/>
    <col min="16138" max="16384" width="9.140625" style="1" customWidth="1"/>
  </cols>
  <sheetData>
    <row r="1" spans="1:7" ht="15.75" x14ac:dyDescent="0.25">
      <c r="A1" s="38" t="s">
        <v>71</v>
      </c>
      <c r="B1" s="38"/>
      <c r="C1" s="38"/>
      <c r="D1" s="38"/>
      <c r="E1" s="38"/>
    </row>
    <row r="2" spans="1:7" ht="15.75" x14ac:dyDescent="0.25">
      <c r="A2" s="38" t="s">
        <v>72</v>
      </c>
      <c r="B2" s="38"/>
      <c r="C2" s="38"/>
      <c r="D2" s="38"/>
      <c r="E2" s="38"/>
    </row>
    <row r="3" spans="1:7" ht="15.75" x14ac:dyDescent="0.25">
      <c r="A3" s="38" t="s">
        <v>73</v>
      </c>
      <c r="B3" s="38"/>
      <c r="C3" s="38"/>
      <c r="D3" s="38"/>
      <c r="E3" s="38"/>
      <c r="F3" s="5"/>
      <c r="G3" s="5"/>
    </row>
    <row r="4" spans="1:7" ht="15.75" x14ac:dyDescent="0.25">
      <c r="A4" s="19"/>
      <c r="B4" s="20" t="s">
        <v>16</v>
      </c>
      <c r="C4" s="20" t="s">
        <v>16</v>
      </c>
      <c r="D4" s="21"/>
      <c r="E4" s="21"/>
    </row>
    <row r="5" spans="1:7" ht="15.75" x14ac:dyDescent="0.25">
      <c r="A5" s="19"/>
      <c r="B5" s="37">
        <v>45838</v>
      </c>
      <c r="C5" s="37">
        <v>45747</v>
      </c>
      <c r="D5" s="22"/>
      <c r="E5" s="22"/>
    </row>
    <row r="6" spans="1:7" ht="15.75" x14ac:dyDescent="0.25">
      <c r="A6" s="23" t="s">
        <v>17</v>
      </c>
      <c r="B6" s="23"/>
      <c r="C6" s="23"/>
      <c r="D6" s="49"/>
      <c r="E6" s="24"/>
    </row>
    <row r="7" spans="1:7" ht="15.75" x14ac:dyDescent="0.25">
      <c r="A7" s="25" t="s">
        <v>28</v>
      </c>
      <c r="B7" s="26">
        <v>32548235</v>
      </c>
      <c r="C7" s="26">
        <v>30212007</v>
      </c>
      <c r="D7" s="50"/>
      <c r="E7" s="51"/>
    </row>
    <row r="8" spans="1:7" ht="15.75" x14ac:dyDescent="0.25">
      <c r="A8" s="25" t="s">
        <v>29</v>
      </c>
      <c r="B8" s="26">
        <v>18333000</v>
      </c>
      <c r="C8" s="26">
        <v>17359000</v>
      </c>
      <c r="D8" s="50"/>
      <c r="E8" s="51"/>
    </row>
    <row r="9" spans="1:7" ht="15.75" x14ac:dyDescent="0.25">
      <c r="A9" s="25" t="s">
        <v>30</v>
      </c>
      <c r="B9" s="26">
        <v>161000</v>
      </c>
      <c r="C9" s="26">
        <v>161000</v>
      </c>
      <c r="D9" s="50"/>
      <c r="E9" s="51"/>
    </row>
    <row r="10" spans="1:7" ht="15.75" x14ac:dyDescent="0.25">
      <c r="A10" s="25" t="s">
        <v>39</v>
      </c>
      <c r="B10" s="26">
        <v>103000</v>
      </c>
      <c r="C10" s="26">
        <v>103000</v>
      </c>
      <c r="D10" s="50"/>
      <c r="E10" s="51"/>
    </row>
    <row r="11" spans="1:7" ht="15.75" x14ac:dyDescent="0.25">
      <c r="A11" s="25" t="s">
        <v>31</v>
      </c>
      <c r="B11" s="26">
        <v>6340000</v>
      </c>
      <c r="C11" s="26">
        <v>6236000</v>
      </c>
      <c r="D11" s="50"/>
      <c r="E11" s="51"/>
    </row>
    <row r="12" spans="1:7" ht="15.75" x14ac:dyDescent="0.25">
      <c r="A12" s="25" t="s">
        <v>32</v>
      </c>
      <c r="B12" s="26">
        <f>1817000+10653552</f>
        <v>12470552</v>
      </c>
      <c r="C12" s="26">
        <f>1558000+12431552</f>
        <v>13989552</v>
      </c>
      <c r="D12" s="50"/>
      <c r="E12" s="51"/>
    </row>
    <row r="13" spans="1:7" ht="15.75" x14ac:dyDescent="0.25">
      <c r="A13" s="25" t="s">
        <v>33</v>
      </c>
      <c r="B13" s="26">
        <v>1709000</v>
      </c>
      <c r="C13" s="26">
        <v>1709000</v>
      </c>
      <c r="D13" s="50"/>
      <c r="E13" s="51"/>
    </row>
    <row r="14" spans="1:7" ht="15.75" x14ac:dyDescent="0.25">
      <c r="A14" s="25" t="s">
        <v>34</v>
      </c>
      <c r="B14" s="26">
        <v>3410000</v>
      </c>
      <c r="C14" s="26">
        <v>3410000</v>
      </c>
      <c r="D14" s="50"/>
      <c r="E14" s="51"/>
    </row>
    <row r="15" spans="1:7" ht="15.75" x14ac:dyDescent="0.25">
      <c r="A15" s="25" t="s">
        <v>18</v>
      </c>
      <c r="B15" s="26">
        <v>557000</v>
      </c>
      <c r="C15" s="26"/>
      <c r="D15" s="50"/>
      <c r="E15" s="51"/>
    </row>
    <row r="16" spans="1:7" ht="15.75" x14ac:dyDescent="0.25">
      <c r="A16" s="28" t="s">
        <v>19</v>
      </c>
      <c r="B16" s="52">
        <f>SUM(B7:B15)</f>
        <v>75631787</v>
      </c>
      <c r="C16" s="52">
        <f>SUM(C7:C15)</f>
        <v>73179559</v>
      </c>
      <c r="D16" s="53"/>
      <c r="E16" s="54"/>
    </row>
    <row r="17" spans="1:5" ht="15.75" x14ac:dyDescent="0.25">
      <c r="A17" s="25" t="s">
        <v>35</v>
      </c>
      <c r="B17" s="26">
        <v>13751390</v>
      </c>
      <c r="C17" s="26">
        <v>13581941</v>
      </c>
      <c r="D17" s="50"/>
      <c r="E17" s="51"/>
    </row>
    <row r="18" spans="1:5" ht="15.75" x14ac:dyDescent="0.25">
      <c r="A18" s="25" t="s">
        <v>66</v>
      </c>
      <c r="B18" s="26">
        <v>20025168</v>
      </c>
      <c r="C18" s="26">
        <v>16617422</v>
      </c>
      <c r="D18" s="50"/>
      <c r="E18" s="51"/>
    </row>
    <row r="19" spans="1:5" ht="15.75" x14ac:dyDescent="0.25">
      <c r="A19" s="25" t="s">
        <v>40</v>
      </c>
      <c r="B19" s="26">
        <v>10983164</v>
      </c>
      <c r="C19" s="26">
        <v>11011428</v>
      </c>
      <c r="D19" s="50"/>
      <c r="E19" s="51"/>
    </row>
    <row r="20" spans="1:5" ht="15.75" x14ac:dyDescent="0.25">
      <c r="A20" s="25" t="s">
        <v>36</v>
      </c>
      <c r="B20" s="26">
        <f>284133+805295+783000+743000+2706000+-3843000+2709000+3640227+280000+198000+290000</f>
        <v>8595655</v>
      </c>
      <c r="C20" s="26">
        <f>284664+619307+784000+767000+2499000+-4597000+3176000+3599054+417000+53000+222000</f>
        <v>7824025</v>
      </c>
      <c r="D20" s="50"/>
      <c r="E20" s="51"/>
    </row>
    <row r="21" spans="1:5" ht="15.75" x14ac:dyDescent="0.25">
      <c r="A21" s="28" t="s">
        <v>20</v>
      </c>
      <c r="B21" s="52">
        <f>SUM(B16:B20)</f>
        <v>128987164</v>
      </c>
      <c r="C21" s="52">
        <f>SUM(C16:C20)</f>
        <v>122214375</v>
      </c>
      <c r="D21" s="53"/>
      <c r="E21" s="54"/>
    </row>
    <row r="22" spans="1:5" ht="15.75" x14ac:dyDescent="0.25">
      <c r="A22" s="25" t="s">
        <v>41</v>
      </c>
      <c r="B22" s="26">
        <v>4239495</v>
      </c>
      <c r="C22" s="26">
        <v>2988043</v>
      </c>
      <c r="D22" s="53"/>
      <c r="E22" s="54"/>
    </row>
    <row r="23" spans="1:5" ht="15.75" x14ac:dyDescent="0.25">
      <c r="A23" s="19" t="s">
        <v>37</v>
      </c>
      <c r="B23" s="26">
        <v>43607464</v>
      </c>
      <c r="C23" s="26">
        <v>64444310</v>
      </c>
      <c r="D23" s="50"/>
      <c r="E23" s="51"/>
    </row>
    <row r="24" spans="1:5" ht="15.75" x14ac:dyDescent="0.25">
      <c r="A24" s="19" t="s">
        <v>42</v>
      </c>
      <c r="B24" s="26">
        <v>7601404</v>
      </c>
      <c r="C24" s="26">
        <v>-10034698</v>
      </c>
      <c r="D24" s="50"/>
      <c r="E24" s="51"/>
    </row>
    <row r="25" spans="1:5" ht="15.75" x14ac:dyDescent="0.25">
      <c r="A25" s="19" t="s">
        <v>21</v>
      </c>
      <c r="B25" s="26">
        <f>1985000+1714367+878000+592000+339000+5447000+386000+75000</f>
        <v>11416367</v>
      </c>
      <c r="C25" s="26">
        <f>462181+900000+626000+442000+5375000+319000+54000+75000</f>
        <v>8253181</v>
      </c>
      <c r="D25" s="50"/>
      <c r="E25" s="51"/>
    </row>
    <row r="26" spans="1:5" ht="15.75" x14ac:dyDescent="0.25">
      <c r="A26" s="23" t="s">
        <v>22</v>
      </c>
      <c r="B26" s="29">
        <f>SUM(B22:B25)</f>
        <v>66864730</v>
      </c>
      <c r="C26" s="29">
        <f>SUM(C22:C25)</f>
        <v>65650836</v>
      </c>
      <c r="D26" s="53"/>
      <c r="E26" s="53"/>
    </row>
    <row r="27" spans="1:5" ht="15.75" x14ac:dyDescent="0.25">
      <c r="A27" s="33" t="s">
        <v>23</v>
      </c>
      <c r="B27" s="26">
        <v>5900000</v>
      </c>
      <c r="C27" s="26">
        <v>5900000</v>
      </c>
      <c r="D27" s="50"/>
      <c r="E27" s="51"/>
    </row>
    <row r="28" spans="1:5" ht="15.75" x14ac:dyDescent="0.25">
      <c r="A28" s="19" t="s">
        <v>24</v>
      </c>
      <c r="B28" s="26">
        <v>20852433</v>
      </c>
      <c r="C28" s="26">
        <v>14783538</v>
      </c>
      <c r="D28" s="50"/>
      <c r="E28" s="51"/>
    </row>
    <row r="29" spans="1:5" ht="15.75" x14ac:dyDescent="0.25">
      <c r="A29" s="33" t="s">
        <v>25</v>
      </c>
      <c r="B29" s="26">
        <f>20222000-4461000</f>
        <v>15761000</v>
      </c>
      <c r="C29" s="26">
        <f>17687000-4094000</f>
        <v>13593000</v>
      </c>
      <c r="D29" s="50"/>
      <c r="E29" s="51"/>
    </row>
    <row r="30" spans="1:5" ht="15.75" x14ac:dyDescent="0.25">
      <c r="A30" s="19" t="s">
        <v>38</v>
      </c>
      <c r="B30" s="26">
        <f>1075000+3644000</f>
        <v>4719000</v>
      </c>
      <c r="C30" s="26">
        <f>1075000+5583000</f>
        <v>6658000</v>
      </c>
      <c r="D30" s="50"/>
      <c r="E30" s="51"/>
    </row>
    <row r="31" spans="1:5" ht="15.75" x14ac:dyDescent="0.25">
      <c r="A31" s="19" t="s">
        <v>43</v>
      </c>
      <c r="B31" s="26">
        <v>9754000</v>
      </c>
      <c r="C31" s="26">
        <v>10171000</v>
      </c>
      <c r="D31" s="50"/>
      <c r="E31" s="51"/>
    </row>
    <row r="32" spans="1:5" ht="15.75" x14ac:dyDescent="0.25">
      <c r="A32" s="19" t="s">
        <v>44</v>
      </c>
      <c r="B32" s="26">
        <f>667000+4470000</f>
        <v>5137000</v>
      </c>
      <c r="C32" s="26">
        <f>4470000+989000</f>
        <v>5459000</v>
      </c>
      <c r="D32" s="50"/>
      <c r="E32" s="51"/>
    </row>
    <row r="33" spans="1:7" ht="15.75" x14ac:dyDescent="0.25">
      <c r="A33" s="23" t="s">
        <v>26</v>
      </c>
      <c r="B33" s="29">
        <f>SUM(B27:B32)</f>
        <v>62123433</v>
      </c>
      <c r="C33" s="29">
        <f>SUM(C27:C32)</f>
        <v>56564538</v>
      </c>
      <c r="D33" s="53"/>
      <c r="E33" s="54"/>
    </row>
    <row r="34" spans="1:7" ht="15.75" x14ac:dyDescent="0.25">
      <c r="A34" s="23" t="s">
        <v>27</v>
      </c>
      <c r="B34" s="29">
        <f>B33+B26</f>
        <v>128988163</v>
      </c>
      <c r="C34" s="29">
        <f>C33+C26</f>
        <v>122215374</v>
      </c>
      <c r="D34" s="53"/>
      <c r="E34" s="54"/>
    </row>
    <row r="35" spans="1:7" ht="15" x14ac:dyDescent="0.25">
      <c r="A35" s="47" t="s">
        <v>74</v>
      </c>
      <c r="B35" s="36"/>
      <c r="C35" s="36"/>
      <c r="E35" s="6"/>
      <c r="F35" s="6"/>
      <c r="G35" s="6"/>
    </row>
    <row r="36" spans="1:7" ht="42" customHeight="1" x14ac:dyDescent="0.25">
      <c r="A36" s="46" t="s">
        <v>75</v>
      </c>
      <c r="B36" s="46"/>
      <c r="C36" s="46"/>
    </row>
    <row r="44" spans="1:7" x14ac:dyDescent="0.2">
      <c r="A44" s="7"/>
      <c r="B44" s="7"/>
      <c r="C44" s="7"/>
      <c r="D44" s="7"/>
    </row>
  </sheetData>
  <mergeCells count="4">
    <mergeCell ref="A1:E1"/>
    <mergeCell ref="A2:E2"/>
    <mergeCell ref="A3:E3"/>
    <mergeCell ref="A36:C36"/>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291BCA-AC7F-4536-BB3E-7420DC8118D7}">
  <sheetPr>
    <tabColor theme="6" tint="0.39997558519241921"/>
    <pageSetUpPr fitToPage="1"/>
  </sheetPr>
  <dimension ref="A1:F17"/>
  <sheetViews>
    <sheetView zoomScale="140" zoomScaleNormal="140" workbookViewId="0">
      <selection activeCell="F9" sqref="F9"/>
    </sheetView>
  </sheetViews>
  <sheetFormatPr defaultColWidth="12.7109375" defaultRowHeight="12.75" x14ac:dyDescent="0.2"/>
  <cols>
    <col min="1" max="1" width="49.85546875" style="1" bestFit="1" customWidth="1"/>
    <col min="2" max="2" width="16.85546875" style="1" customWidth="1"/>
    <col min="3" max="3" width="17.7109375" style="1" customWidth="1"/>
    <col min="4" max="4" width="16.140625" style="1" customWidth="1"/>
    <col min="5" max="5" width="12.28515625" style="1" bestFit="1" customWidth="1"/>
    <col min="6" max="6" width="11.7109375" style="1" customWidth="1"/>
    <col min="7" max="7" width="11.7109375" style="1" bestFit="1" customWidth="1"/>
    <col min="8" max="9" width="10.28515625" style="1" bestFit="1" customWidth="1"/>
    <col min="10" max="245" width="9.140625" style="1" customWidth="1"/>
    <col min="246" max="246" width="28.140625" style="1" customWidth="1"/>
    <col min="247" max="247" width="14.85546875" style="1" customWidth="1"/>
    <col min="248" max="248" width="15.140625" style="1" bestFit="1" customWidth="1"/>
    <col min="249" max="249" width="10.42578125" style="1" bestFit="1" customWidth="1"/>
    <col min="250" max="250" width="15.85546875" style="1" customWidth="1"/>
    <col min="251" max="251" width="10.28515625" style="1" bestFit="1" customWidth="1"/>
    <col min="252" max="254" width="9.140625" style="1" customWidth="1"/>
    <col min="255" max="255" width="27.5703125" style="1" bestFit="1" customWidth="1"/>
    <col min="256" max="256" width="12.7109375" style="1" bestFit="1" customWidth="1"/>
    <col min="257" max="257" width="12.7109375" style="1" customWidth="1"/>
    <col min="258" max="258" width="12.7109375" style="1"/>
    <col min="259" max="259" width="32" style="1" customWidth="1"/>
    <col min="260" max="261" width="12" style="1" bestFit="1" customWidth="1"/>
    <col min="262" max="262" width="11.5703125" style="1" customWidth="1"/>
    <col min="263" max="263" width="12.85546875" style="1" bestFit="1" customWidth="1"/>
    <col min="264" max="265" width="10.28515625" style="1" bestFit="1" customWidth="1"/>
    <col min="266" max="501" width="9.140625" style="1" customWidth="1"/>
    <col min="502" max="502" width="28.140625" style="1" customWidth="1"/>
    <col min="503" max="503" width="14.85546875" style="1" customWidth="1"/>
    <col min="504" max="504" width="15.140625" style="1" bestFit="1" customWidth="1"/>
    <col min="505" max="505" width="10.42578125" style="1" bestFit="1" customWidth="1"/>
    <col min="506" max="506" width="15.85546875" style="1" customWidth="1"/>
    <col min="507" max="507" width="10.28515625" style="1" bestFit="1" customWidth="1"/>
    <col min="508" max="510" width="9.140625" style="1" customWidth="1"/>
    <col min="511" max="511" width="27.5703125" style="1" bestFit="1" customWidth="1"/>
    <col min="512" max="512" width="12.7109375" style="1" bestFit="1"/>
    <col min="513" max="514" width="12.7109375" style="1"/>
    <col min="515" max="515" width="32" style="1" customWidth="1"/>
    <col min="516" max="517" width="12" style="1" bestFit="1" customWidth="1"/>
    <col min="518" max="518" width="11.5703125" style="1" customWidth="1"/>
    <col min="519" max="519" width="12.85546875" style="1" bestFit="1" customWidth="1"/>
    <col min="520" max="521" width="10.28515625" style="1" bestFit="1" customWidth="1"/>
    <col min="522" max="757" width="9.140625" style="1" customWidth="1"/>
    <col min="758" max="758" width="28.140625" style="1" customWidth="1"/>
    <col min="759" max="759" width="14.85546875" style="1" customWidth="1"/>
    <col min="760" max="760" width="15.140625" style="1" bestFit="1" customWidth="1"/>
    <col min="761" max="761" width="10.42578125" style="1" bestFit="1" customWidth="1"/>
    <col min="762" max="762" width="15.85546875" style="1" customWidth="1"/>
    <col min="763" max="763" width="10.28515625" style="1" bestFit="1" customWidth="1"/>
    <col min="764" max="766" width="9.140625" style="1" customWidth="1"/>
    <col min="767" max="767" width="27.5703125" style="1" bestFit="1" customWidth="1"/>
    <col min="768" max="768" width="12.7109375" style="1" bestFit="1"/>
    <col min="769" max="770" width="12.7109375" style="1"/>
    <col min="771" max="771" width="32" style="1" customWidth="1"/>
    <col min="772" max="773" width="12" style="1" bestFit="1" customWidth="1"/>
    <col min="774" max="774" width="11.5703125" style="1" customWidth="1"/>
    <col min="775" max="775" width="12.85546875" style="1" bestFit="1" customWidth="1"/>
    <col min="776" max="777" width="10.28515625" style="1" bestFit="1" customWidth="1"/>
    <col min="778" max="1013" width="9.140625" style="1" customWidth="1"/>
    <col min="1014" max="1014" width="28.140625" style="1" customWidth="1"/>
    <col min="1015" max="1015" width="14.85546875" style="1" customWidth="1"/>
    <col min="1016" max="1016" width="15.140625" style="1" bestFit="1" customWidth="1"/>
    <col min="1017" max="1017" width="10.42578125" style="1" bestFit="1" customWidth="1"/>
    <col min="1018" max="1018" width="15.85546875" style="1" customWidth="1"/>
    <col min="1019" max="1019" width="10.28515625" style="1" bestFit="1" customWidth="1"/>
    <col min="1020" max="1022" width="9.140625" style="1" customWidth="1"/>
    <col min="1023" max="1023" width="27.5703125" style="1" bestFit="1" customWidth="1"/>
    <col min="1024" max="1024" width="12.7109375" style="1" bestFit="1"/>
    <col min="1025" max="1026" width="12.7109375" style="1"/>
    <col min="1027" max="1027" width="32" style="1" customWidth="1"/>
    <col min="1028" max="1029" width="12" style="1" bestFit="1" customWidth="1"/>
    <col min="1030" max="1030" width="11.5703125" style="1" customWidth="1"/>
    <col min="1031" max="1031" width="12.85546875" style="1" bestFit="1" customWidth="1"/>
    <col min="1032" max="1033" width="10.28515625" style="1" bestFit="1" customWidth="1"/>
    <col min="1034" max="1269" width="9.140625" style="1" customWidth="1"/>
    <col min="1270" max="1270" width="28.140625" style="1" customWidth="1"/>
    <col min="1271" max="1271" width="14.85546875" style="1" customWidth="1"/>
    <col min="1272" max="1272" width="15.140625" style="1" bestFit="1" customWidth="1"/>
    <col min="1273" max="1273" width="10.42578125" style="1" bestFit="1" customWidth="1"/>
    <col min="1274" max="1274" width="15.85546875" style="1" customWidth="1"/>
    <col min="1275" max="1275" width="10.28515625" style="1" bestFit="1" customWidth="1"/>
    <col min="1276" max="1278" width="9.140625" style="1" customWidth="1"/>
    <col min="1279" max="1279" width="27.5703125" style="1" bestFit="1" customWidth="1"/>
    <col min="1280" max="1280" width="12.7109375" style="1" bestFit="1"/>
    <col min="1281" max="1282" width="12.7109375" style="1"/>
    <col min="1283" max="1283" width="32" style="1" customWidth="1"/>
    <col min="1284" max="1285" width="12" style="1" bestFit="1" customWidth="1"/>
    <col min="1286" max="1286" width="11.5703125" style="1" customWidth="1"/>
    <col min="1287" max="1287" width="12.85546875" style="1" bestFit="1" customWidth="1"/>
    <col min="1288" max="1289" width="10.28515625" style="1" bestFit="1" customWidth="1"/>
    <col min="1290" max="1525" width="9.140625" style="1" customWidth="1"/>
    <col min="1526" max="1526" width="28.140625" style="1" customWidth="1"/>
    <col min="1527" max="1527" width="14.85546875" style="1" customWidth="1"/>
    <col min="1528" max="1528" width="15.140625" style="1" bestFit="1" customWidth="1"/>
    <col min="1529" max="1529" width="10.42578125" style="1" bestFit="1" customWidth="1"/>
    <col min="1530" max="1530" width="15.85546875" style="1" customWidth="1"/>
    <col min="1531" max="1531" width="10.28515625" style="1" bestFit="1" customWidth="1"/>
    <col min="1532" max="1534" width="9.140625" style="1" customWidth="1"/>
    <col min="1535" max="1535" width="27.5703125" style="1" bestFit="1" customWidth="1"/>
    <col min="1536" max="1536" width="12.7109375" style="1" bestFit="1"/>
    <col min="1537" max="1538" width="12.7109375" style="1"/>
    <col min="1539" max="1539" width="32" style="1" customWidth="1"/>
    <col min="1540" max="1541" width="12" style="1" bestFit="1" customWidth="1"/>
    <col min="1542" max="1542" width="11.5703125" style="1" customWidth="1"/>
    <col min="1543" max="1543" width="12.85546875" style="1" bestFit="1" customWidth="1"/>
    <col min="1544" max="1545" width="10.28515625" style="1" bestFit="1" customWidth="1"/>
    <col min="1546" max="1781" width="9.140625" style="1" customWidth="1"/>
    <col min="1782" max="1782" width="28.140625" style="1" customWidth="1"/>
    <col min="1783" max="1783" width="14.85546875" style="1" customWidth="1"/>
    <col min="1784" max="1784" width="15.140625" style="1" bestFit="1" customWidth="1"/>
    <col min="1785" max="1785" width="10.42578125" style="1" bestFit="1" customWidth="1"/>
    <col min="1786" max="1786" width="15.85546875" style="1" customWidth="1"/>
    <col min="1787" max="1787" width="10.28515625" style="1" bestFit="1" customWidth="1"/>
    <col min="1788" max="1790" width="9.140625" style="1" customWidth="1"/>
    <col min="1791" max="1791" width="27.5703125" style="1" bestFit="1" customWidth="1"/>
    <col min="1792" max="1792" width="12.7109375" style="1" bestFit="1"/>
    <col min="1793" max="1794" width="12.7109375" style="1"/>
    <col min="1795" max="1795" width="32" style="1" customWidth="1"/>
    <col min="1796" max="1797" width="12" style="1" bestFit="1" customWidth="1"/>
    <col min="1798" max="1798" width="11.5703125" style="1" customWidth="1"/>
    <col min="1799" max="1799" width="12.85546875" style="1" bestFit="1" customWidth="1"/>
    <col min="1800" max="1801" width="10.28515625" style="1" bestFit="1" customWidth="1"/>
    <col min="1802" max="2037" width="9.140625" style="1" customWidth="1"/>
    <col min="2038" max="2038" width="28.140625" style="1" customWidth="1"/>
    <col min="2039" max="2039" width="14.85546875" style="1" customWidth="1"/>
    <col min="2040" max="2040" width="15.140625" style="1" bestFit="1" customWidth="1"/>
    <col min="2041" max="2041" width="10.42578125" style="1" bestFit="1" customWidth="1"/>
    <col min="2042" max="2042" width="15.85546875" style="1" customWidth="1"/>
    <col min="2043" max="2043" width="10.28515625" style="1" bestFit="1" customWidth="1"/>
    <col min="2044" max="2046" width="9.140625" style="1" customWidth="1"/>
    <col min="2047" max="2047" width="27.5703125" style="1" bestFit="1" customWidth="1"/>
    <col min="2048" max="2048" width="12.7109375" style="1" bestFit="1"/>
    <col min="2049" max="2050" width="12.7109375" style="1"/>
    <col min="2051" max="2051" width="32" style="1" customWidth="1"/>
    <col min="2052" max="2053" width="12" style="1" bestFit="1" customWidth="1"/>
    <col min="2054" max="2054" width="11.5703125" style="1" customWidth="1"/>
    <col min="2055" max="2055" width="12.85546875" style="1" bestFit="1" customWidth="1"/>
    <col min="2056" max="2057" width="10.28515625" style="1" bestFit="1" customWidth="1"/>
    <col min="2058" max="2293" width="9.140625" style="1" customWidth="1"/>
    <col min="2294" max="2294" width="28.140625" style="1" customWidth="1"/>
    <col min="2295" max="2295" width="14.85546875" style="1" customWidth="1"/>
    <col min="2296" max="2296" width="15.140625" style="1" bestFit="1" customWidth="1"/>
    <col min="2297" max="2297" width="10.42578125" style="1" bestFit="1" customWidth="1"/>
    <col min="2298" max="2298" width="15.85546875" style="1" customWidth="1"/>
    <col min="2299" max="2299" width="10.28515625" style="1" bestFit="1" customWidth="1"/>
    <col min="2300" max="2302" width="9.140625" style="1" customWidth="1"/>
    <col min="2303" max="2303" width="27.5703125" style="1" bestFit="1" customWidth="1"/>
    <col min="2304" max="2304" width="12.7109375" style="1" bestFit="1"/>
    <col min="2305" max="2306" width="12.7109375" style="1"/>
    <col min="2307" max="2307" width="32" style="1" customWidth="1"/>
    <col min="2308" max="2309" width="12" style="1" bestFit="1" customWidth="1"/>
    <col min="2310" max="2310" width="11.5703125" style="1" customWidth="1"/>
    <col min="2311" max="2311" width="12.85546875" style="1" bestFit="1" customWidth="1"/>
    <col min="2312" max="2313" width="10.28515625" style="1" bestFit="1" customWidth="1"/>
    <col min="2314" max="2549" width="9.140625" style="1" customWidth="1"/>
    <col min="2550" max="2550" width="28.140625" style="1" customWidth="1"/>
    <col min="2551" max="2551" width="14.85546875" style="1" customWidth="1"/>
    <col min="2552" max="2552" width="15.140625" style="1" bestFit="1" customWidth="1"/>
    <col min="2553" max="2553" width="10.42578125" style="1" bestFit="1" customWidth="1"/>
    <col min="2554" max="2554" width="15.85546875" style="1" customWidth="1"/>
    <col min="2555" max="2555" width="10.28515625" style="1" bestFit="1" customWidth="1"/>
    <col min="2556" max="2558" width="9.140625" style="1" customWidth="1"/>
    <col min="2559" max="2559" width="27.5703125" style="1" bestFit="1" customWidth="1"/>
    <col min="2560" max="2560" width="12.7109375" style="1" bestFit="1"/>
    <col min="2561" max="2562" width="12.7109375" style="1"/>
    <col min="2563" max="2563" width="32" style="1" customWidth="1"/>
    <col min="2564" max="2565" width="12" style="1" bestFit="1" customWidth="1"/>
    <col min="2566" max="2566" width="11.5703125" style="1" customWidth="1"/>
    <col min="2567" max="2567" width="12.85546875" style="1" bestFit="1" customWidth="1"/>
    <col min="2568" max="2569" width="10.28515625" style="1" bestFit="1" customWidth="1"/>
    <col min="2570" max="2805" width="9.140625" style="1" customWidth="1"/>
    <col min="2806" max="2806" width="28.140625" style="1" customWidth="1"/>
    <col min="2807" max="2807" width="14.85546875" style="1" customWidth="1"/>
    <col min="2808" max="2808" width="15.140625" style="1" bestFit="1" customWidth="1"/>
    <col min="2809" max="2809" width="10.42578125" style="1" bestFit="1" customWidth="1"/>
    <col min="2810" max="2810" width="15.85546875" style="1" customWidth="1"/>
    <col min="2811" max="2811" width="10.28515625" style="1" bestFit="1" customWidth="1"/>
    <col min="2812" max="2814" width="9.140625" style="1" customWidth="1"/>
    <col min="2815" max="2815" width="27.5703125" style="1" bestFit="1" customWidth="1"/>
    <col min="2816" max="2816" width="12.7109375" style="1" bestFit="1"/>
    <col min="2817" max="2818" width="12.7109375" style="1"/>
    <col min="2819" max="2819" width="32" style="1" customWidth="1"/>
    <col min="2820" max="2821" width="12" style="1" bestFit="1" customWidth="1"/>
    <col min="2822" max="2822" width="11.5703125" style="1" customWidth="1"/>
    <col min="2823" max="2823" width="12.85546875" style="1" bestFit="1" customWidth="1"/>
    <col min="2824" max="2825" width="10.28515625" style="1" bestFit="1" customWidth="1"/>
    <col min="2826" max="3061" width="9.140625" style="1" customWidth="1"/>
    <col min="3062" max="3062" width="28.140625" style="1" customWidth="1"/>
    <col min="3063" max="3063" width="14.85546875" style="1" customWidth="1"/>
    <col min="3064" max="3064" width="15.140625" style="1" bestFit="1" customWidth="1"/>
    <col min="3065" max="3065" width="10.42578125" style="1" bestFit="1" customWidth="1"/>
    <col min="3066" max="3066" width="15.85546875" style="1" customWidth="1"/>
    <col min="3067" max="3067" width="10.28515625" style="1" bestFit="1" customWidth="1"/>
    <col min="3068" max="3070" width="9.140625" style="1" customWidth="1"/>
    <col min="3071" max="3071" width="27.5703125" style="1" bestFit="1" customWidth="1"/>
    <col min="3072" max="3072" width="12.7109375" style="1" bestFit="1"/>
    <col min="3073" max="3074" width="12.7109375" style="1"/>
    <col min="3075" max="3075" width="32" style="1" customWidth="1"/>
    <col min="3076" max="3077" width="12" style="1" bestFit="1" customWidth="1"/>
    <col min="3078" max="3078" width="11.5703125" style="1" customWidth="1"/>
    <col min="3079" max="3079" width="12.85546875" style="1" bestFit="1" customWidth="1"/>
    <col min="3080" max="3081" width="10.28515625" style="1" bestFit="1" customWidth="1"/>
    <col min="3082" max="3317" width="9.140625" style="1" customWidth="1"/>
    <col min="3318" max="3318" width="28.140625" style="1" customWidth="1"/>
    <col min="3319" max="3319" width="14.85546875" style="1" customWidth="1"/>
    <col min="3320" max="3320" width="15.140625" style="1" bestFit="1" customWidth="1"/>
    <col min="3321" max="3321" width="10.42578125" style="1" bestFit="1" customWidth="1"/>
    <col min="3322" max="3322" width="15.85546875" style="1" customWidth="1"/>
    <col min="3323" max="3323" width="10.28515625" style="1" bestFit="1" customWidth="1"/>
    <col min="3324" max="3326" width="9.140625" style="1" customWidth="1"/>
    <col min="3327" max="3327" width="27.5703125" style="1" bestFit="1" customWidth="1"/>
    <col min="3328" max="3328" width="12.7109375" style="1" bestFit="1"/>
    <col min="3329" max="3330" width="12.7109375" style="1"/>
    <col min="3331" max="3331" width="32" style="1" customWidth="1"/>
    <col min="3332" max="3333" width="12" style="1" bestFit="1" customWidth="1"/>
    <col min="3334" max="3334" width="11.5703125" style="1" customWidth="1"/>
    <col min="3335" max="3335" width="12.85546875" style="1" bestFit="1" customWidth="1"/>
    <col min="3336" max="3337" width="10.28515625" style="1" bestFit="1" customWidth="1"/>
    <col min="3338" max="3573" width="9.140625" style="1" customWidth="1"/>
    <col min="3574" max="3574" width="28.140625" style="1" customWidth="1"/>
    <col min="3575" max="3575" width="14.85546875" style="1" customWidth="1"/>
    <col min="3576" max="3576" width="15.140625" style="1" bestFit="1" customWidth="1"/>
    <col min="3577" max="3577" width="10.42578125" style="1" bestFit="1" customWidth="1"/>
    <col min="3578" max="3578" width="15.85546875" style="1" customWidth="1"/>
    <col min="3579" max="3579" width="10.28515625" style="1" bestFit="1" customWidth="1"/>
    <col min="3580" max="3582" width="9.140625" style="1" customWidth="1"/>
    <col min="3583" max="3583" width="27.5703125" style="1" bestFit="1" customWidth="1"/>
    <col min="3584" max="3584" width="12.7109375" style="1" bestFit="1"/>
    <col min="3585" max="3586" width="12.7109375" style="1"/>
    <col min="3587" max="3587" width="32" style="1" customWidth="1"/>
    <col min="3588" max="3589" width="12" style="1" bestFit="1" customWidth="1"/>
    <col min="3590" max="3590" width="11.5703125" style="1" customWidth="1"/>
    <col min="3591" max="3591" width="12.85546875" style="1" bestFit="1" customWidth="1"/>
    <col min="3592" max="3593" width="10.28515625" style="1" bestFit="1" customWidth="1"/>
    <col min="3594" max="3829" width="9.140625" style="1" customWidth="1"/>
    <col min="3830" max="3830" width="28.140625" style="1" customWidth="1"/>
    <col min="3831" max="3831" width="14.85546875" style="1" customWidth="1"/>
    <col min="3832" max="3832" width="15.140625" style="1" bestFit="1" customWidth="1"/>
    <col min="3833" max="3833" width="10.42578125" style="1" bestFit="1" customWidth="1"/>
    <col min="3834" max="3834" width="15.85546875" style="1" customWidth="1"/>
    <col min="3835" max="3835" width="10.28515625" style="1" bestFit="1" customWidth="1"/>
    <col min="3836" max="3838" width="9.140625" style="1" customWidth="1"/>
    <col min="3839" max="3839" width="27.5703125" style="1" bestFit="1" customWidth="1"/>
    <col min="3840" max="3840" width="12.7109375" style="1" bestFit="1"/>
    <col min="3841" max="3842" width="12.7109375" style="1"/>
    <col min="3843" max="3843" width="32" style="1" customWidth="1"/>
    <col min="3844" max="3845" width="12" style="1" bestFit="1" customWidth="1"/>
    <col min="3846" max="3846" width="11.5703125" style="1" customWidth="1"/>
    <col min="3847" max="3847" width="12.85546875" style="1" bestFit="1" customWidth="1"/>
    <col min="3848" max="3849" width="10.28515625" style="1" bestFit="1" customWidth="1"/>
    <col min="3850" max="4085" width="9.140625" style="1" customWidth="1"/>
    <col min="4086" max="4086" width="28.140625" style="1" customWidth="1"/>
    <col min="4087" max="4087" width="14.85546875" style="1" customWidth="1"/>
    <col min="4088" max="4088" width="15.140625" style="1" bestFit="1" customWidth="1"/>
    <col min="4089" max="4089" width="10.42578125" style="1" bestFit="1" customWidth="1"/>
    <col min="4090" max="4090" width="15.85546875" style="1" customWidth="1"/>
    <col min="4091" max="4091" width="10.28515625" style="1" bestFit="1" customWidth="1"/>
    <col min="4092" max="4094" width="9.140625" style="1" customWidth="1"/>
    <col min="4095" max="4095" width="27.5703125" style="1" bestFit="1" customWidth="1"/>
    <col min="4096" max="4096" width="12.7109375" style="1" bestFit="1"/>
    <col min="4097" max="4098" width="12.7109375" style="1"/>
    <col min="4099" max="4099" width="32" style="1" customWidth="1"/>
    <col min="4100" max="4101" width="12" style="1" bestFit="1" customWidth="1"/>
    <col min="4102" max="4102" width="11.5703125" style="1" customWidth="1"/>
    <col min="4103" max="4103" width="12.85546875" style="1" bestFit="1" customWidth="1"/>
    <col min="4104" max="4105" width="10.28515625" style="1" bestFit="1" customWidth="1"/>
    <col min="4106" max="4341" width="9.140625" style="1" customWidth="1"/>
    <col min="4342" max="4342" width="28.140625" style="1" customWidth="1"/>
    <col min="4343" max="4343" width="14.85546875" style="1" customWidth="1"/>
    <col min="4344" max="4344" width="15.140625" style="1" bestFit="1" customWidth="1"/>
    <col min="4345" max="4345" width="10.42578125" style="1" bestFit="1" customWidth="1"/>
    <col min="4346" max="4346" width="15.85546875" style="1" customWidth="1"/>
    <col min="4347" max="4347" width="10.28515625" style="1" bestFit="1" customWidth="1"/>
    <col min="4348" max="4350" width="9.140625" style="1" customWidth="1"/>
    <col min="4351" max="4351" width="27.5703125" style="1" bestFit="1" customWidth="1"/>
    <col min="4352" max="4352" width="12.7109375" style="1" bestFit="1"/>
    <col min="4353" max="4354" width="12.7109375" style="1"/>
    <col min="4355" max="4355" width="32" style="1" customWidth="1"/>
    <col min="4356" max="4357" width="12" style="1" bestFit="1" customWidth="1"/>
    <col min="4358" max="4358" width="11.5703125" style="1" customWidth="1"/>
    <col min="4359" max="4359" width="12.85546875" style="1" bestFit="1" customWidth="1"/>
    <col min="4360" max="4361" width="10.28515625" style="1" bestFit="1" customWidth="1"/>
    <col min="4362" max="4597" width="9.140625" style="1" customWidth="1"/>
    <col min="4598" max="4598" width="28.140625" style="1" customWidth="1"/>
    <col min="4599" max="4599" width="14.85546875" style="1" customWidth="1"/>
    <col min="4600" max="4600" width="15.140625" style="1" bestFit="1" customWidth="1"/>
    <col min="4601" max="4601" width="10.42578125" style="1" bestFit="1" customWidth="1"/>
    <col min="4602" max="4602" width="15.85546875" style="1" customWidth="1"/>
    <col min="4603" max="4603" width="10.28515625" style="1" bestFit="1" customWidth="1"/>
    <col min="4604" max="4606" width="9.140625" style="1" customWidth="1"/>
    <col min="4607" max="4607" width="27.5703125" style="1" bestFit="1" customWidth="1"/>
    <col min="4608" max="4608" width="12.7109375" style="1" bestFit="1"/>
    <col min="4609" max="4610" width="12.7109375" style="1"/>
    <col min="4611" max="4611" width="32" style="1" customWidth="1"/>
    <col min="4612" max="4613" width="12" style="1" bestFit="1" customWidth="1"/>
    <col min="4614" max="4614" width="11.5703125" style="1" customWidth="1"/>
    <col min="4615" max="4615" width="12.85546875" style="1" bestFit="1" customWidth="1"/>
    <col min="4616" max="4617" width="10.28515625" style="1" bestFit="1" customWidth="1"/>
    <col min="4618" max="4853" width="9.140625" style="1" customWidth="1"/>
    <col min="4854" max="4854" width="28.140625" style="1" customWidth="1"/>
    <col min="4855" max="4855" width="14.85546875" style="1" customWidth="1"/>
    <col min="4856" max="4856" width="15.140625" style="1" bestFit="1" customWidth="1"/>
    <col min="4857" max="4857" width="10.42578125" style="1" bestFit="1" customWidth="1"/>
    <col min="4858" max="4858" width="15.85546875" style="1" customWidth="1"/>
    <col min="4859" max="4859" width="10.28515625" style="1" bestFit="1" customWidth="1"/>
    <col min="4860" max="4862" width="9.140625" style="1" customWidth="1"/>
    <col min="4863" max="4863" width="27.5703125" style="1" bestFit="1" customWidth="1"/>
    <col min="4864" max="4864" width="12.7109375" style="1" bestFit="1"/>
    <col min="4865" max="4866" width="12.7109375" style="1"/>
    <col min="4867" max="4867" width="32" style="1" customWidth="1"/>
    <col min="4868" max="4869" width="12" style="1" bestFit="1" customWidth="1"/>
    <col min="4870" max="4870" width="11.5703125" style="1" customWidth="1"/>
    <col min="4871" max="4871" width="12.85546875" style="1" bestFit="1" customWidth="1"/>
    <col min="4872" max="4873" width="10.28515625" style="1" bestFit="1" customWidth="1"/>
    <col min="4874" max="5109" width="9.140625" style="1" customWidth="1"/>
    <col min="5110" max="5110" width="28.140625" style="1" customWidth="1"/>
    <col min="5111" max="5111" width="14.85546875" style="1" customWidth="1"/>
    <col min="5112" max="5112" width="15.140625" style="1" bestFit="1" customWidth="1"/>
    <col min="5113" max="5113" width="10.42578125" style="1" bestFit="1" customWidth="1"/>
    <col min="5114" max="5114" width="15.85546875" style="1" customWidth="1"/>
    <col min="5115" max="5115" width="10.28515625" style="1" bestFit="1" customWidth="1"/>
    <col min="5116" max="5118" width="9.140625" style="1" customWidth="1"/>
    <col min="5119" max="5119" width="27.5703125" style="1" bestFit="1" customWidth="1"/>
    <col min="5120" max="5120" width="12.7109375" style="1" bestFit="1"/>
    <col min="5121" max="5122" width="12.7109375" style="1"/>
    <col min="5123" max="5123" width="32" style="1" customWidth="1"/>
    <col min="5124" max="5125" width="12" style="1" bestFit="1" customWidth="1"/>
    <col min="5126" max="5126" width="11.5703125" style="1" customWidth="1"/>
    <col min="5127" max="5127" width="12.85546875" style="1" bestFit="1" customWidth="1"/>
    <col min="5128" max="5129" width="10.28515625" style="1" bestFit="1" customWidth="1"/>
    <col min="5130" max="5365" width="9.140625" style="1" customWidth="1"/>
    <col min="5366" max="5366" width="28.140625" style="1" customWidth="1"/>
    <col min="5367" max="5367" width="14.85546875" style="1" customWidth="1"/>
    <col min="5368" max="5368" width="15.140625" style="1" bestFit="1" customWidth="1"/>
    <col min="5369" max="5369" width="10.42578125" style="1" bestFit="1" customWidth="1"/>
    <col min="5370" max="5370" width="15.85546875" style="1" customWidth="1"/>
    <col min="5371" max="5371" width="10.28515625" style="1" bestFit="1" customWidth="1"/>
    <col min="5372" max="5374" width="9.140625" style="1" customWidth="1"/>
    <col min="5375" max="5375" width="27.5703125" style="1" bestFit="1" customWidth="1"/>
    <col min="5376" max="5376" width="12.7109375" style="1" bestFit="1"/>
    <col min="5377" max="5378" width="12.7109375" style="1"/>
    <col min="5379" max="5379" width="32" style="1" customWidth="1"/>
    <col min="5380" max="5381" width="12" style="1" bestFit="1" customWidth="1"/>
    <col min="5382" max="5382" width="11.5703125" style="1" customWidth="1"/>
    <col min="5383" max="5383" width="12.85546875" style="1" bestFit="1" customWidth="1"/>
    <col min="5384" max="5385" width="10.28515625" style="1" bestFit="1" customWidth="1"/>
    <col min="5386" max="5621" width="9.140625" style="1" customWidth="1"/>
    <col min="5622" max="5622" width="28.140625" style="1" customWidth="1"/>
    <col min="5623" max="5623" width="14.85546875" style="1" customWidth="1"/>
    <col min="5624" max="5624" width="15.140625" style="1" bestFit="1" customWidth="1"/>
    <col min="5625" max="5625" width="10.42578125" style="1" bestFit="1" customWidth="1"/>
    <col min="5626" max="5626" width="15.85546875" style="1" customWidth="1"/>
    <col min="5627" max="5627" width="10.28515625" style="1" bestFit="1" customWidth="1"/>
    <col min="5628" max="5630" width="9.140625" style="1" customWidth="1"/>
    <col min="5631" max="5631" width="27.5703125" style="1" bestFit="1" customWidth="1"/>
    <col min="5632" max="5632" width="12.7109375" style="1" bestFit="1"/>
    <col min="5633" max="5634" width="12.7109375" style="1"/>
    <col min="5635" max="5635" width="32" style="1" customWidth="1"/>
    <col min="5636" max="5637" width="12" style="1" bestFit="1" customWidth="1"/>
    <col min="5638" max="5638" width="11.5703125" style="1" customWidth="1"/>
    <col min="5639" max="5639" width="12.85546875" style="1" bestFit="1" customWidth="1"/>
    <col min="5640" max="5641" width="10.28515625" style="1" bestFit="1" customWidth="1"/>
    <col min="5642" max="5877" width="9.140625" style="1" customWidth="1"/>
    <col min="5878" max="5878" width="28.140625" style="1" customWidth="1"/>
    <col min="5879" max="5879" width="14.85546875" style="1" customWidth="1"/>
    <col min="5880" max="5880" width="15.140625" style="1" bestFit="1" customWidth="1"/>
    <col min="5881" max="5881" width="10.42578125" style="1" bestFit="1" customWidth="1"/>
    <col min="5882" max="5882" width="15.85546875" style="1" customWidth="1"/>
    <col min="5883" max="5883" width="10.28515625" style="1" bestFit="1" customWidth="1"/>
    <col min="5884" max="5886" width="9.140625" style="1" customWidth="1"/>
    <col min="5887" max="5887" width="27.5703125" style="1" bestFit="1" customWidth="1"/>
    <col min="5888" max="5888" width="12.7109375" style="1" bestFit="1"/>
    <col min="5889" max="5890" width="12.7109375" style="1"/>
    <col min="5891" max="5891" width="32" style="1" customWidth="1"/>
    <col min="5892" max="5893" width="12" style="1" bestFit="1" customWidth="1"/>
    <col min="5894" max="5894" width="11.5703125" style="1" customWidth="1"/>
    <col min="5895" max="5895" width="12.85546875" style="1" bestFit="1" customWidth="1"/>
    <col min="5896" max="5897" width="10.28515625" style="1" bestFit="1" customWidth="1"/>
    <col min="5898" max="6133" width="9.140625" style="1" customWidth="1"/>
    <col min="6134" max="6134" width="28.140625" style="1" customWidth="1"/>
    <col min="6135" max="6135" width="14.85546875" style="1" customWidth="1"/>
    <col min="6136" max="6136" width="15.140625" style="1" bestFit="1" customWidth="1"/>
    <col min="6137" max="6137" width="10.42578125" style="1" bestFit="1" customWidth="1"/>
    <col min="6138" max="6138" width="15.85546875" style="1" customWidth="1"/>
    <col min="6139" max="6139" width="10.28515625" style="1" bestFit="1" customWidth="1"/>
    <col min="6140" max="6142" width="9.140625" style="1" customWidth="1"/>
    <col min="6143" max="6143" width="27.5703125" style="1" bestFit="1" customWidth="1"/>
    <col min="6144" max="6144" width="12.7109375" style="1" bestFit="1"/>
    <col min="6145" max="6146" width="12.7109375" style="1"/>
    <col min="6147" max="6147" width="32" style="1" customWidth="1"/>
    <col min="6148" max="6149" width="12" style="1" bestFit="1" customWidth="1"/>
    <col min="6150" max="6150" width="11.5703125" style="1" customWidth="1"/>
    <col min="6151" max="6151" width="12.85546875" style="1" bestFit="1" customWidth="1"/>
    <col min="6152" max="6153" width="10.28515625" style="1" bestFit="1" customWidth="1"/>
    <col min="6154" max="6389" width="9.140625" style="1" customWidth="1"/>
    <col min="6390" max="6390" width="28.140625" style="1" customWidth="1"/>
    <col min="6391" max="6391" width="14.85546875" style="1" customWidth="1"/>
    <col min="6392" max="6392" width="15.140625" style="1" bestFit="1" customWidth="1"/>
    <col min="6393" max="6393" width="10.42578125" style="1" bestFit="1" customWidth="1"/>
    <col min="6394" max="6394" width="15.85546875" style="1" customWidth="1"/>
    <col min="6395" max="6395" width="10.28515625" style="1" bestFit="1" customWidth="1"/>
    <col min="6396" max="6398" width="9.140625" style="1" customWidth="1"/>
    <col min="6399" max="6399" width="27.5703125" style="1" bestFit="1" customWidth="1"/>
    <col min="6400" max="6400" width="12.7109375" style="1" bestFit="1"/>
    <col min="6401" max="6402" width="12.7109375" style="1"/>
    <col min="6403" max="6403" width="32" style="1" customWidth="1"/>
    <col min="6404" max="6405" width="12" style="1" bestFit="1" customWidth="1"/>
    <col min="6406" max="6406" width="11.5703125" style="1" customWidth="1"/>
    <col min="6407" max="6407" width="12.85546875" style="1" bestFit="1" customWidth="1"/>
    <col min="6408" max="6409" width="10.28515625" style="1" bestFit="1" customWidth="1"/>
    <col min="6410" max="6645" width="9.140625" style="1" customWidth="1"/>
    <col min="6646" max="6646" width="28.140625" style="1" customWidth="1"/>
    <col min="6647" max="6647" width="14.85546875" style="1" customWidth="1"/>
    <col min="6648" max="6648" width="15.140625" style="1" bestFit="1" customWidth="1"/>
    <col min="6649" max="6649" width="10.42578125" style="1" bestFit="1" customWidth="1"/>
    <col min="6650" max="6650" width="15.85546875" style="1" customWidth="1"/>
    <col min="6651" max="6651" width="10.28515625" style="1" bestFit="1" customWidth="1"/>
    <col min="6652" max="6654" width="9.140625" style="1" customWidth="1"/>
    <col min="6655" max="6655" width="27.5703125" style="1" bestFit="1" customWidth="1"/>
    <col min="6656" max="6656" width="12.7109375" style="1" bestFit="1"/>
    <col min="6657" max="6658" width="12.7109375" style="1"/>
    <col min="6659" max="6659" width="32" style="1" customWidth="1"/>
    <col min="6660" max="6661" width="12" style="1" bestFit="1" customWidth="1"/>
    <col min="6662" max="6662" width="11.5703125" style="1" customWidth="1"/>
    <col min="6663" max="6663" width="12.85546875" style="1" bestFit="1" customWidth="1"/>
    <col min="6664" max="6665" width="10.28515625" style="1" bestFit="1" customWidth="1"/>
    <col min="6666" max="6901" width="9.140625" style="1" customWidth="1"/>
    <col min="6902" max="6902" width="28.140625" style="1" customWidth="1"/>
    <col min="6903" max="6903" width="14.85546875" style="1" customWidth="1"/>
    <col min="6904" max="6904" width="15.140625" style="1" bestFit="1" customWidth="1"/>
    <col min="6905" max="6905" width="10.42578125" style="1" bestFit="1" customWidth="1"/>
    <col min="6906" max="6906" width="15.85546875" style="1" customWidth="1"/>
    <col min="6907" max="6907" width="10.28515625" style="1" bestFit="1" customWidth="1"/>
    <col min="6908" max="6910" width="9.140625" style="1" customWidth="1"/>
    <col min="6911" max="6911" width="27.5703125" style="1" bestFit="1" customWidth="1"/>
    <col min="6912" max="6912" width="12.7109375" style="1" bestFit="1"/>
    <col min="6913" max="6914" width="12.7109375" style="1"/>
    <col min="6915" max="6915" width="32" style="1" customWidth="1"/>
    <col min="6916" max="6917" width="12" style="1" bestFit="1" customWidth="1"/>
    <col min="6918" max="6918" width="11.5703125" style="1" customWidth="1"/>
    <col min="6919" max="6919" width="12.85546875" style="1" bestFit="1" customWidth="1"/>
    <col min="6920" max="6921" width="10.28515625" style="1" bestFit="1" customWidth="1"/>
    <col min="6922" max="7157" width="9.140625" style="1" customWidth="1"/>
    <col min="7158" max="7158" width="28.140625" style="1" customWidth="1"/>
    <col min="7159" max="7159" width="14.85546875" style="1" customWidth="1"/>
    <col min="7160" max="7160" width="15.140625" style="1" bestFit="1" customWidth="1"/>
    <col min="7161" max="7161" width="10.42578125" style="1" bestFit="1" customWidth="1"/>
    <col min="7162" max="7162" width="15.85546875" style="1" customWidth="1"/>
    <col min="7163" max="7163" width="10.28515625" style="1" bestFit="1" customWidth="1"/>
    <col min="7164" max="7166" width="9.140625" style="1" customWidth="1"/>
    <col min="7167" max="7167" width="27.5703125" style="1" bestFit="1" customWidth="1"/>
    <col min="7168" max="7168" width="12.7109375" style="1" bestFit="1"/>
    <col min="7169" max="7170" width="12.7109375" style="1"/>
    <col min="7171" max="7171" width="32" style="1" customWidth="1"/>
    <col min="7172" max="7173" width="12" style="1" bestFit="1" customWidth="1"/>
    <col min="7174" max="7174" width="11.5703125" style="1" customWidth="1"/>
    <col min="7175" max="7175" width="12.85546875" style="1" bestFit="1" customWidth="1"/>
    <col min="7176" max="7177" width="10.28515625" style="1" bestFit="1" customWidth="1"/>
    <col min="7178" max="7413" width="9.140625" style="1" customWidth="1"/>
    <col min="7414" max="7414" width="28.140625" style="1" customWidth="1"/>
    <col min="7415" max="7415" width="14.85546875" style="1" customWidth="1"/>
    <col min="7416" max="7416" width="15.140625" style="1" bestFit="1" customWidth="1"/>
    <col min="7417" max="7417" width="10.42578125" style="1" bestFit="1" customWidth="1"/>
    <col min="7418" max="7418" width="15.85546875" style="1" customWidth="1"/>
    <col min="7419" max="7419" width="10.28515625" style="1" bestFit="1" customWidth="1"/>
    <col min="7420" max="7422" width="9.140625" style="1" customWidth="1"/>
    <col min="7423" max="7423" width="27.5703125" style="1" bestFit="1" customWidth="1"/>
    <col min="7424" max="7424" width="12.7109375" style="1" bestFit="1"/>
    <col min="7425" max="7426" width="12.7109375" style="1"/>
    <col min="7427" max="7427" width="32" style="1" customWidth="1"/>
    <col min="7428" max="7429" width="12" style="1" bestFit="1" customWidth="1"/>
    <col min="7430" max="7430" width="11.5703125" style="1" customWidth="1"/>
    <col min="7431" max="7431" width="12.85546875" style="1" bestFit="1" customWidth="1"/>
    <col min="7432" max="7433" width="10.28515625" style="1" bestFit="1" customWidth="1"/>
    <col min="7434" max="7669" width="9.140625" style="1" customWidth="1"/>
    <col min="7670" max="7670" width="28.140625" style="1" customWidth="1"/>
    <col min="7671" max="7671" width="14.85546875" style="1" customWidth="1"/>
    <col min="7672" max="7672" width="15.140625" style="1" bestFit="1" customWidth="1"/>
    <col min="7673" max="7673" width="10.42578125" style="1" bestFit="1" customWidth="1"/>
    <col min="7674" max="7674" width="15.85546875" style="1" customWidth="1"/>
    <col min="7675" max="7675" width="10.28515625" style="1" bestFit="1" customWidth="1"/>
    <col min="7676" max="7678" width="9.140625" style="1" customWidth="1"/>
    <col min="7679" max="7679" width="27.5703125" style="1" bestFit="1" customWidth="1"/>
    <col min="7680" max="7680" width="12.7109375" style="1" bestFit="1"/>
    <col min="7681" max="7682" width="12.7109375" style="1"/>
    <col min="7683" max="7683" width="32" style="1" customWidth="1"/>
    <col min="7684" max="7685" width="12" style="1" bestFit="1" customWidth="1"/>
    <col min="7686" max="7686" width="11.5703125" style="1" customWidth="1"/>
    <col min="7687" max="7687" width="12.85546875" style="1" bestFit="1" customWidth="1"/>
    <col min="7688" max="7689" width="10.28515625" style="1" bestFit="1" customWidth="1"/>
    <col min="7690" max="7925" width="9.140625" style="1" customWidth="1"/>
    <col min="7926" max="7926" width="28.140625" style="1" customWidth="1"/>
    <col min="7927" max="7927" width="14.85546875" style="1" customWidth="1"/>
    <col min="7928" max="7928" width="15.140625" style="1" bestFit="1" customWidth="1"/>
    <col min="7929" max="7929" width="10.42578125" style="1" bestFit="1" customWidth="1"/>
    <col min="7930" max="7930" width="15.85546875" style="1" customWidth="1"/>
    <col min="7931" max="7931" width="10.28515625" style="1" bestFit="1" customWidth="1"/>
    <col min="7932" max="7934" width="9.140625" style="1" customWidth="1"/>
    <col min="7935" max="7935" width="27.5703125" style="1" bestFit="1" customWidth="1"/>
    <col min="7936" max="7936" width="12.7109375" style="1" bestFit="1"/>
    <col min="7937" max="7938" width="12.7109375" style="1"/>
    <col min="7939" max="7939" width="32" style="1" customWidth="1"/>
    <col min="7940" max="7941" width="12" style="1" bestFit="1" customWidth="1"/>
    <col min="7942" max="7942" width="11.5703125" style="1" customWidth="1"/>
    <col min="7943" max="7943" width="12.85546875" style="1" bestFit="1" customWidth="1"/>
    <col min="7944" max="7945" width="10.28515625" style="1" bestFit="1" customWidth="1"/>
    <col min="7946" max="8181" width="9.140625" style="1" customWidth="1"/>
    <col min="8182" max="8182" width="28.140625" style="1" customWidth="1"/>
    <col min="8183" max="8183" width="14.85546875" style="1" customWidth="1"/>
    <col min="8184" max="8184" width="15.140625" style="1" bestFit="1" customWidth="1"/>
    <col min="8185" max="8185" width="10.42578125" style="1" bestFit="1" customWidth="1"/>
    <col min="8186" max="8186" width="15.85546875" style="1" customWidth="1"/>
    <col min="8187" max="8187" width="10.28515625" style="1" bestFit="1" customWidth="1"/>
    <col min="8188" max="8190" width="9.140625" style="1" customWidth="1"/>
    <col min="8191" max="8191" width="27.5703125" style="1" bestFit="1" customWidth="1"/>
    <col min="8192" max="8192" width="12.7109375" style="1" bestFit="1"/>
    <col min="8193" max="8194" width="12.7109375" style="1"/>
    <col min="8195" max="8195" width="32" style="1" customWidth="1"/>
    <col min="8196" max="8197" width="12" style="1" bestFit="1" customWidth="1"/>
    <col min="8198" max="8198" width="11.5703125" style="1" customWidth="1"/>
    <col min="8199" max="8199" width="12.85546875" style="1" bestFit="1" customWidth="1"/>
    <col min="8200" max="8201" width="10.28515625" style="1" bestFit="1" customWidth="1"/>
    <col min="8202" max="8437" width="9.140625" style="1" customWidth="1"/>
    <col min="8438" max="8438" width="28.140625" style="1" customWidth="1"/>
    <col min="8439" max="8439" width="14.85546875" style="1" customWidth="1"/>
    <col min="8440" max="8440" width="15.140625" style="1" bestFit="1" customWidth="1"/>
    <col min="8441" max="8441" width="10.42578125" style="1" bestFit="1" customWidth="1"/>
    <col min="8442" max="8442" width="15.85546875" style="1" customWidth="1"/>
    <col min="8443" max="8443" width="10.28515625" style="1" bestFit="1" customWidth="1"/>
    <col min="8444" max="8446" width="9.140625" style="1" customWidth="1"/>
    <col min="8447" max="8447" width="27.5703125" style="1" bestFit="1" customWidth="1"/>
    <col min="8448" max="8448" width="12.7109375" style="1" bestFit="1"/>
    <col min="8449" max="8450" width="12.7109375" style="1"/>
    <col min="8451" max="8451" width="32" style="1" customWidth="1"/>
    <col min="8452" max="8453" width="12" style="1" bestFit="1" customWidth="1"/>
    <col min="8454" max="8454" width="11.5703125" style="1" customWidth="1"/>
    <col min="8455" max="8455" width="12.85546875" style="1" bestFit="1" customWidth="1"/>
    <col min="8456" max="8457" width="10.28515625" style="1" bestFit="1" customWidth="1"/>
    <col min="8458" max="8693" width="9.140625" style="1" customWidth="1"/>
    <col min="8694" max="8694" width="28.140625" style="1" customWidth="1"/>
    <col min="8695" max="8695" width="14.85546875" style="1" customWidth="1"/>
    <col min="8696" max="8696" width="15.140625" style="1" bestFit="1" customWidth="1"/>
    <col min="8697" max="8697" width="10.42578125" style="1" bestFit="1" customWidth="1"/>
    <col min="8698" max="8698" width="15.85546875" style="1" customWidth="1"/>
    <col min="8699" max="8699" width="10.28515625" style="1" bestFit="1" customWidth="1"/>
    <col min="8700" max="8702" width="9.140625" style="1" customWidth="1"/>
    <col min="8703" max="8703" width="27.5703125" style="1" bestFit="1" customWidth="1"/>
    <col min="8704" max="8704" width="12.7109375" style="1" bestFit="1"/>
    <col min="8705" max="8706" width="12.7109375" style="1"/>
    <col min="8707" max="8707" width="32" style="1" customWidth="1"/>
    <col min="8708" max="8709" width="12" style="1" bestFit="1" customWidth="1"/>
    <col min="8710" max="8710" width="11.5703125" style="1" customWidth="1"/>
    <col min="8711" max="8711" width="12.85546875" style="1" bestFit="1" customWidth="1"/>
    <col min="8712" max="8713" width="10.28515625" style="1" bestFit="1" customWidth="1"/>
    <col min="8714" max="8949" width="9.140625" style="1" customWidth="1"/>
    <col min="8950" max="8950" width="28.140625" style="1" customWidth="1"/>
    <col min="8951" max="8951" width="14.85546875" style="1" customWidth="1"/>
    <col min="8952" max="8952" width="15.140625" style="1" bestFit="1" customWidth="1"/>
    <col min="8953" max="8953" width="10.42578125" style="1" bestFit="1" customWidth="1"/>
    <col min="8954" max="8954" width="15.85546875" style="1" customWidth="1"/>
    <col min="8955" max="8955" width="10.28515625" style="1" bestFit="1" customWidth="1"/>
    <col min="8956" max="8958" width="9.140625" style="1" customWidth="1"/>
    <col min="8959" max="8959" width="27.5703125" style="1" bestFit="1" customWidth="1"/>
    <col min="8960" max="8960" width="12.7109375" style="1" bestFit="1"/>
    <col min="8961" max="8962" width="12.7109375" style="1"/>
    <col min="8963" max="8963" width="32" style="1" customWidth="1"/>
    <col min="8964" max="8965" width="12" style="1" bestFit="1" customWidth="1"/>
    <col min="8966" max="8966" width="11.5703125" style="1" customWidth="1"/>
    <col min="8967" max="8967" width="12.85546875" style="1" bestFit="1" customWidth="1"/>
    <col min="8968" max="8969" width="10.28515625" style="1" bestFit="1" customWidth="1"/>
    <col min="8970" max="9205" width="9.140625" style="1" customWidth="1"/>
    <col min="9206" max="9206" width="28.140625" style="1" customWidth="1"/>
    <col min="9207" max="9207" width="14.85546875" style="1" customWidth="1"/>
    <col min="9208" max="9208" width="15.140625" style="1" bestFit="1" customWidth="1"/>
    <col min="9209" max="9209" width="10.42578125" style="1" bestFit="1" customWidth="1"/>
    <col min="9210" max="9210" width="15.85546875" style="1" customWidth="1"/>
    <col min="9211" max="9211" width="10.28515625" style="1" bestFit="1" customWidth="1"/>
    <col min="9212" max="9214" width="9.140625" style="1" customWidth="1"/>
    <col min="9215" max="9215" width="27.5703125" style="1" bestFit="1" customWidth="1"/>
    <col min="9216" max="9216" width="12.7109375" style="1" bestFit="1"/>
    <col min="9217" max="9218" width="12.7109375" style="1"/>
    <col min="9219" max="9219" width="32" style="1" customWidth="1"/>
    <col min="9220" max="9221" width="12" style="1" bestFit="1" customWidth="1"/>
    <col min="9222" max="9222" width="11.5703125" style="1" customWidth="1"/>
    <col min="9223" max="9223" width="12.85546875" style="1" bestFit="1" customWidth="1"/>
    <col min="9224" max="9225" width="10.28515625" style="1" bestFit="1" customWidth="1"/>
    <col min="9226" max="9461" width="9.140625" style="1" customWidth="1"/>
    <col min="9462" max="9462" width="28.140625" style="1" customWidth="1"/>
    <col min="9463" max="9463" width="14.85546875" style="1" customWidth="1"/>
    <col min="9464" max="9464" width="15.140625" style="1" bestFit="1" customWidth="1"/>
    <col min="9465" max="9465" width="10.42578125" style="1" bestFit="1" customWidth="1"/>
    <col min="9466" max="9466" width="15.85546875" style="1" customWidth="1"/>
    <col min="9467" max="9467" width="10.28515625" style="1" bestFit="1" customWidth="1"/>
    <col min="9468" max="9470" width="9.140625" style="1" customWidth="1"/>
    <col min="9471" max="9471" width="27.5703125" style="1" bestFit="1" customWidth="1"/>
    <col min="9472" max="9472" width="12.7109375" style="1" bestFit="1"/>
    <col min="9473" max="9474" width="12.7109375" style="1"/>
    <col min="9475" max="9475" width="32" style="1" customWidth="1"/>
    <col min="9476" max="9477" width="12" style="1" bestFit="1" customWidth="1"/>
    <col min="9478" max="9478" width="11.5703125" style="1" customWidth="1"/>
    <col min="9479" max="9479" width="12.85546875" style="1" bestFit="1" customWidth="1"/>
    <col min="9480" max="9481" width="10.28515625" style="1" bestFit="1" customWidth="1"/>
    <col min="9482" max="9717" width="9.140625" style="1" customWidth="1"/>
    <col min="9718" max="9718" width="28.140625" style="1" customWidth="1"/>
    <col min="9719" max="9719" width="14.85546875" style="1" customWidth="1"/>
    <col min="9720" max="9720" width="15.140625" style="1" bestFit="1" customWidth="1"/>
    <col min="9721" max="9721" width="10.42578125" style="1" bestFit="1" customWidth="1"/>
    <col min="9722" max="9722" width="15.85546875" style="1" customWidth="1"/>
    <col min="9723" max="9723" width="10.28515625" style="1" bestFit="1" customWidth="1"/>
    <col min="9724" max="9726" width="9.140625" style="1" customWidth="1"/>
    <col min="9727" max="9727" width="27.5703125" style="1" bestFit="1" customWidth="1"/>
    <col min="9728" max="9728" width="12.7109375" style="1" bestFit="1"/>
    <col min="9729" max="9730" width="12.7109375" style="1"/>
    <col min="9731" max="9731" width="32" style="1" customWidth="1"/>
    <col min="9732" max="9733" width="12" style="1" bestFit="1" customWidth="1"/>
    <col min="9734" max="9734" width="11.5703125" style="1" customWidth="1"/>
    <col min="9735" max="9735" width="12.85546875" style="1" bestFit="1" customWidth="1"/>
    <col min="9736" max="9737" width="10.28515625" style="1" bestFit="1" customWidth="1"/>
    <col min="9738" max="9973" width="9.140625" style="1" customWidth="1"/>
    <col min="9974" max="9974" width="28.140625" style="1" customWidth="1"/>
    <col min="9975" max="9975" width="14.85546875" style="1" customWidth="1"/>
    <col min="9976" max="9976" width="15.140625" style="1" bestFit="1" customWidth="1"/>
    <col min="9977" max="9977" width="10.42578125" style="1" bestFit="1" customWidth="1"/>
    <col min="9978" max="9978" width="15.85546875" style="1" customWidth="1"/>
    <col min="9979" max="9979" width="10.28515625" style="1" bestFit="1" customWidth="1"/>
    <col min="9980" max="9982" width="9.140625" style="1" customWidth="1"/>
    <col min="9983" max="9983" width="27.5703125" style="1" bestFit="1" customWidth="1"/>
    <col min="9984" max="9984" width="12.7109375" style="1" bestFit="1"/>
    <col min="9985" max="9986" width="12.7109375" style="1"/>
    <col min="9987" max="9987" width="32" style="1" customWidth="1"/>
    <col min="9988" max="9989" width="12" style="1" bestFit="1" customWidth="1"/>
    <col min="9990" max="9990" width="11.5703125" style="1" customWidth="1"/>
    <col min="9991" max="9991" width="12.85546875" style="1" bestFit="1" customWidth="1"/>
    <col min="9992" max="9993" width="10.28515625" style="1" bestFit="1" customWidth="1"/>
    <col min="9994" max="10229" width="9.140625" style="1" customWidth="1"/>
    <col min="10230" max="10230" width="28.140625" style="1" customWidth="1"/>
    <col min="10231" max="10231" width="14.85546875" style="1" customWidth="1"/>
    <col min="10232" max="10232" width="15.140625" style="1" bestFit="1" customWidth="1"/>
    <col min="10233" max="10233" width="10.42578125" style="1" bestFit="1" customWidth="1"/>
    <col min="10234" max="10234" width="15.85546875" style="1" customWidth="1"/>
    <col min="10235" max="10235" width="10.28515625" style="1" bestFit="1" customWidth="1"/>
    <col min="10236" max="10238" width="9.140625" style="1" customWidth="1"/>
    <col min="10239" max="10239" width="27.5703125" style="1" bestFit="1" customWidth="1"/>
    <col min="10240" max="10240" width="12.7109375" style="1" bestFit="1"/>
    <col min="10241" max="10242" width="12.7109375" style="1"/>
    <col min="10243" max="10243" width="32" style="1" customWidth="1"/>
    <col min="10244" max="10245" width="12" style="1" bestFit="1" customWidth="1"/>
    <col min="10246" max="10246" width="11.5703125" style="1" customWidth="1"/>
    <col min="10247" max="10247" width="12.85546875" style="1" bestFit="1" customWidth="1"/>
    <col min="10248" max="10249" width="10.28515625" style="1" bestFit="1" customWidth="1"/>
    <col min="10250" max="10485" width="9.140625" style="1" customWidth="1"/>
    <col min="10486" max="10486" width="28.140625" style="1" customWidth="1"/>
    <col min="10487" max="10487" width="14.85546875" style="1" customWidth="1"/>
    <col min="10488" max="10488" width="15.140625" style="1" bestFit="1" customWidth="1"/>
    <col min="10489" max="10489" width="10.42578125" style="1" bestFit="1" customWidth="1"/>
    <col min="10490" max="10490" width="15.85546875" style="1" customWidth="1"/>
    <col min="10491" max="10491" width="10.28515625" style="1" bestFit="1" customWidth="1"/>
    <col min="10492" max="10494" width="9.140625" style="1" customWidth="1"/>
    <col min="10495" max="10495" width="27.5703125" style="1" bestFit="1" customWidth="1"/>
    <col min="10496" max="10496" width="12.7109375" style="1" bestFit="1"/>
    <col min="10497" max="10498" width="12.7109375" style="1"/>
    <col min="10499" max="10499" width="32" style="1" customWidth="1"/>
    <col min="10500" max="10501" width="12" style="1" bestFit="1" customWidth="1"/>
    <col min="10502" max="10502" width="11.5703125" style="1" customWidth="1"/>
    <col min="10503" max="10503" width="12.85546875" style="1" bestFit="1" customWidth="1"/>
    <col min="10504" max="10505" width="10.28515625" style="1" bestFit="1" customWidth="1"/>
    <col min="10506" max="10741" width="9.140625" style="1" customWidth="1"/>
    <col min="10742" max="10742" width="28.140625" style="1" customWidth="1"/>
    <col min="10743" max="10743" width="14.85546875" style="1" customWidth="1"/>
    <col min="10744" max="10744" width="15.140625" style="1" bestFit="1" customWidth="1"/>
    <col min="10745" max="10745" width="10.42578125" style="1" bestFit="1" customWidth="1"/>
    <col min="10746" max="10746" width="15.85546875" style="1" customWidth="1"/>
    <col min="10747" max="10747" width="10.28515625" style="1" bestFit="1" customWidth="1"/>
    <col min="10748" max="10750" width="9.140625" style="1" customWidth="1"/>
    <col min="10751" max="10751" width="27.5703125" style="1" bestFit="1" customWidth="1"/>
    <col min="10752" max="10752" width="12.7109375" style="1" bestFit="1"/>
    <col min="10753" max="10754" width="12.7109375" style="1"/>
    <col min="10755" max="10755" width="32" style="1" customWidth="1"/>
    <col min="10756" max="10757" width="12" style="1" bestFit="1" customWidth="1"/>
    <col min="10758" max="10758" width="11.5703125" style="1" customWidth="1"/>
    <col min="10759" max="10759" width="12.85546875" style="1" bestFit="1" customWidth="1"/>
    <col min="10760" max="10761" width="10.28515625" style="1" bestFit="1" customWidth="1"/>
    <col min="10762" max="10997" width="9.140625" style="1" customWidth="1"/>
    <col min="10998" max="10998" width="28.140625" style="1" customWidth="1"/>
    <col min="10999" max="10999" width="14.85546875" style="1" customWidth="1"/>
    <col min="11000" max="11000" width="15.140625" style="1" bestFit="1" customWidth="1"/>
    <col min="11001" max="11001" width="10.42578125" style="1" bestFit="1" customWidth="1"/>
    <col min="11002" max="11002" width="15.85546875" style="1" customWidth="1"/>
    <col min="11003" max="11003" width="10.28515625" style="1" bestFit="1" customWidth="1"/>
    <col min="11004" max="11006" width="9.140625" style="1" customWidth="1"/>
    <col min="11007" max="11007" width="27.5703125" style="1" bestFit="1" customWidth="1"/>
    <col min="11008" max="11008" width="12.7109375" style="1" bestFit="1"/>
    <col min="11009" max="11010" width="12.7109375" style="1"/>
    <col min="11011" max="11011" width="32" style="1" customWidth="1"/>
    <col min="11012" max="11013" width="12" style="1" bestFit="1" customWidth="1"/>
    <col min="11014" max="11014" width="11.5703125" style="1" customWidth="1"/>
    <col min="11015" max="11015" width="12.85546875" style="1" bestFit="1" customWidth="1"/>
    <col min="11016" max="11017" width="10.28515625" style="1" bestFit="1" customWidth="1"/>
    <col min="11018" max="11253" width="9.140625" style="1" customWidth="1"/>
    <col min="11254" max="11254" width="28.140625" style="1" customWidth="1"/>
    <col min="11255" max="11255" width="14.85546875" style="1" customWidth="1"/>
    <col min="11256" max="11256" width="15.140625" style="1" bestFit="1" customWidth="1"/>
    <col min="11257" max="11257" width="10.42578125" style="1" bestFit="1" customWidth="1"/>
    <col min="11258" max="11258" width="15.85546875" style="1" customWidth="1"/>
    <col min="11259" max="11259" width="10.28515625" style="1" bestFit="1" customWidth="1"/>
    <col min="11260" max="11262" width="9.140625" style="1" customWidth="1"/>
    <col min="11263" max="11263" width="27.5703125" style="1" bestFit="1" customWidth="1"/>
    <col min="11264" max="11264" width="12.7109375" style="1" bestFit="1"/>
    <col min="11265" max="11266" width="12.7109375" style="1"/>
    <col min="11267" max="11267" width="32" style="1" customWidth="1"/>
    <col min="11268" max="11269" width="12" style="1" bestFit="1" customWidth="1"/>
    <col min="11270" max="11270" width="11.5703125" style="1" customWidth="1"/>
    <col min="11271" max="11271" width="12.85546875" style="1" bestFit="1" customWidth="1"/>
    <col min="11272" max="11273" width="10.28515625" style="1" bestFit="1" customWidth="1"/>
    <col min="11274" max="11509" width="9.140625" style="1" customWidth="1"/>
    <col min="11510" max="11510" width="28.140625" style="1" customWidth="1"/>
    <col min="11511" max="11511" width="14.85546875" style="1" customWidth="1"/>
    <col min="11512" max="11512" width="15.140625" style="1" bestFit="1" customWidth="1"/>
    <col min="11513" max="11513" width="10.42578125" style="1" bestFit="1" customWidth="1"/>
    <col min="11514" max="11514" width="15.85546875" style="1" customWidth="1"/>
    <col min="11515" max="11515" width="10.28515625" style="1" bestFit="1" customWidth="1"/>
    <col min="11516" max="11518" width="9.140625" style="1" customWidth="1"/>
    <col min="11519" max="11519" width="27.5703125" style="1" bestFit="1" customWidth="1"/>
    <col min="11520" max="11520" width="12.7109375" style="1" bestFit="1"/>
    <col min="11521" max="11522" width="12.7109375" style="1"/>
    <col min="11523" max="11523" width="32" style="1" customWidth="1"/>
    <col min="11524" max="11525" width="12" style="1" bestFit="1" customWidth="1"/>
    <col min="11526" max="11526" width="11.5703125" style="1" customWidth="1"/>
    <col min="11527" max="11527" width="12.85546875" style="1" bestFit="1" customWidth="1"/>
    <col min="11528" max="11529" width="10.28515625" style="1" bestFit="1" customWidth="1"/>
    <col min="11530" max="11765" width="9.140625" style="1" customWidth="1"/>
    <col min="11766" max="11766" width="28.140625" style="1" customWidth="1"/>
    <col min="11767" max="11767" width="14.85546875" style="1" customWidth="1"/>
    <col min="11768" max="11768" width="15.140625" style="1" bestFit="1" customWidth="1"/>
    <col min="11769" max="11769" width="10.42578125" style="1" bestFit="1" customWidth="1"/>
    <col min="11770" max="11770" width="15.85546875" style="1" customWidth="1"/>
    <col min="11771" max="11771" width="10.28515625" style="1" bestFit="1" customWidth="1"/>
    <col min="11772" max="11774" width="9.140625" style="1" customWidth="1"/>
    <col min="11775" max="11775" width="27.5703125" style="1" bestFit="1" customWidth="1"/>
    <col min="11776" max="11776" width="12.7109375" style="1" bestFit="1"/>
    <col min="11777" max="11778" width="12.7109375" style="1"/>
    <col min="11779" max="11779" width="32" style="1" customWidth="1"/>
    <col min="11780" max="11781" width="12" style="1" bestFit="1" customWidth="1"/>
    <col min="11782" max="11782" width="11.5703125" style="1" customWidth="1"/>
    <col min="11783" max="11783" width="12.85546875" style="1" bestFit="1" customWidth="1"/>
    <col min="11784" max="11785" width="10.28515625" style="1" bestFit="1" customWidth="1"/>
    <col min="11786" max="12021" width="9.140625" style="1" customWidth="1"/>
    <col min="12022" max="12022" width="28.140625" style="1" customWidth="1"/>
    <col min="12023" max="12023" width="14.85546875" style="1" customWidth="1"/>
    <col min="12024" max="12024" width="15.140625" style="1" bestFit="1" customWidth="1"/>
    <col min="12025" max="12025" width="10.42578125" style="1" bestFit="1" customWidth="1"/>
    <col min="12026" max="12026" width="15.85546875" style="1" customWidth="1"/>
    <col min="12027" max="12027" width="10.28515625" style="1" bestFit="1" customWidth="1"/>
    <col min="12028" max="12030" width="9.140625" style="1" customWidth="1"/>
    <col min="12031" max="12031" width="27.5703125" style="1" bestFit="1" customWidth="1"/>
    <col min="12032" max="12032" width="12.7109375" style="1" bestFit="1"/>
    <col min="12033" max="12034" width="12.7109375" style="1"/>
    <col min="12035" max="12035" width="32" style="1" customWidth="1"/>
    <col min="12036" max="12037" width="12" style="1" bestFit="1" customWidth="1"/>
    <col min="12038" max="12038" width="11.5703125" style="1" customWidth="1"/>
    <col min="12039" max="12039" width="12.85546875" style="1" bestFit="1" customWidth="1"/>
    <col min="12040" max="12041" width="10.28515625" style="1" bestFit="1" customWidth="1"/>
    <col min="12042" max="12277" width="9.140625" style="1" customWidth="1"/>
    <col min="12278" max="12278" width="28.140625" style="1" customWidth="1"/>
    <col min="12279" max="12279" width="14.85546875" style="1" customWidth="1"/>
    <col min="12280" max="12280" width="15.140625" style="1" bestFit="1" customWidth="1"/>
    <col min="12281" max="12281" width="10.42578125" style="1" bestFit="1" customWidth="1"/>
    <col min="12282" max="12282" width="15.85546875" style="1" customWidth="1"/>
    <col min="12283" max="12283" width="10.28515625" style="1" bestFit="1" customWidth="1"/>
    <col min="12284" max="12286" width="9.140625" style="1" customWidth="1"/>
    <col min="12287" max="12287" width="27.5703125" style="1" bestFit="1" customWidth="1"/>
    <col min="12288" max="12288" width="12.7109375" style="1" bestFit="1"/>
    <col min="12289" max="12290" width="12.7109375" style="1"/>
    <col min="12291" max="12291" width="32" style="1" customWidth="1"/>
    <col min="12292" max="12293" width="12" style="1" bestFit="1" customWidth="1"/>
    <col min="12294" max="12294" width="11.5703125" style="1" customWidth="1"/>
    <col min="12295" max="12295" width="12.85546875" style="1" bestFit="1" customWidth="1"/>
    <col min="12296" max="12297" width="10.28515625" style="1" bestFit="1" customWidth="1"/>
    <col min="12298" max="12533" width="9.140625" style="1" customWidth="1"/>
    <col min="12534" max="12534" width="28.140625" style="1" customWidth="1"/>
    <col min="12535" max="12535" width="14.85546875" style="1" customWidth="1"/>
    <col min="12536" max="12536" width="15.140625" style="1" bestFit="1" customWidth="1"/>
    <col min="12537" max="12537" width="10.42578125" style="1" bestFit="1" customWidth="1"/>
    <col min="12538" max="12538" width="15.85546875" style="1" customWidth="1"/>
    <col min="12539" max="12539" width="10.28515625" style="1" bestFit="1" customWidth="1"/>
    <col min="12540" max="12542" width="9.140625" style="1" customWidth="1"/>
    <col min="12543" max="12543" width="27.5703125" style="1" bestFit="1" customWidth="1"/>
    <col min="12544" max="12544" width="12.7109375" style="1" bestFit="1"/>
    <col min="12545" max="12546" width="12.7109375" style="1"/>
    <col min="12547" max="12547" width="32" style="1" customWidth="1"/>
    <col min="12548" max="12549" width="12" style="1" bestFit="1" customWidth="1"/>
    <col min="12550" max="12550" width="11.5703125" style="1" customWidth="1"/>
    <col min="12551" max="12551" width="12.85546875" style="1" bestFit="1" customWidth="1"/>
    <col min="12552" max="12553" width="10.28515625" style="1" bestFit="1" customWidth="1"/>
    <col min="12554" max="12789" width="9.140625" style="1" customWidth="1"/>
    <col min="12790" max="12790" width="28.140625" style="1" customWidth="1"/>
    <col min="12791" max="12791" width="14.85546875" style="1" customWidth="1"/>
    <col min="12792" max="12792" width="15.140625" style="1" bestFit="1" customWidth="1"/>
    <col min="12793" max="12793" width="10.42578125" style="1" bestFit="1" customWidth="1"/>
    <col min="12794" max="12794" width="15.85546875" style="1" customWidth="1"/>
    <col min="12795" max="12795" width="10.28515625" style="1" bestFit="1" customWidth="1"/>
    <col min="12796" max="12798" width="9.140625" style="1" customWidth="1"/>
    <col min="12799" max="12799" width="27.5703125" style="1" bestFit="1" customWidth="1"/>
    <col min="12800" max="12800" width="12.7109375" style="1" bestFit="1"/>
    <col min="12801" max="12802" width="12.7109375" style="1"/>
    <col min="12803" max="12803" width="32" style="1" customWidth="1"/>
    <col min="12804" max="12805" width="12" style="1" bestFit="1" customWidth="1"/>
    <col min="12806" max="12806" width="11.5703125" style="1" customWidth="1"/>
    <col min="12807" max="12807" width="12.85546875" style="1" bestFit="1" customWidth="1"/>
    <col min="12808" max="12809" width="10.28515625" style="1" bestFit="1" customWidth="1"/>
    <col min="12810" max="13045" width="9.140625" style="1" customWidth="1"/>
    <col min="13046" max="13046" width="28.140625" style="1" customWidth="1"/>
    <col min="13047" max="13047" width="14.85546875" style="1" customWidth="1"/>
    <col min="13048" max="13048" width="15.140625" style="1" bestFit="1" customWidth="1"/>
    <col min="13049" max="13049" width="10.42578125" style="1" bestFit="1" customWidth="1"/>
    <col min="13050" max="13050" width="15.85546875" style="1" customWidth="1"/>
    <col min="13051" max="13051" width="10.28515625" style="1" bestFit="1" customWidth="1"/>
    <col min="13052" max="13054" width="9.140625" style="1" customWidth="1"/>
    <col min="13055" max="13055" width="27.5703125" style="1" bestFit="1" customWidth="1"/>
    <col min="13056" max="13056" width="12.7109375" style="1" bestFit="1"/>
    <col min="13057" max="13058" width="12.7109375" style="1"/>
    <col min="13059" max="13059" width="32" style="1" customWidth="1"/>
    <col min="13060" max="13061" width="12" style="1" bestFit="1" customWidth="1"/>
    <col min="13062" max="13062" width="11.5703125" style="1" customWidth="1"/>
    <col min="13063" max="13063" width="12.85546875" style="1" bestFit="1" customWidth="1"/>
    <col min="13064" max="13065" width="10.28515625" style="1" bestFit="1" customWidth="1"/>
    <col min="13066" max="13301" width="9.140625" style="1" customWidth="1"/>
    <col min="13302" max="13302" width="28.140625" style="1" customWidth="1"/>
    <col min="13303" max="13303" width="14.85546875" style="1" customWidth="1"/>
    <col min="13304" max="13304" width="15.140625" style="1" bestFit="1" customWidth="1"/>
    <col min="13305" max="13305" width="10.42578125" style="1" bestFit="1" customWidth="1"/>
    <col min="13306" max="13306" width="15.85546875" style="1" customWidth="1"/>
    <col min="13307" max="13307" width="10.28515625" style="1" bestFit="1" customWidth="1"/>
    <col min="13308" max="13310" width="9.140625" style="1" customWidth="1"/>
    <col min="13311" max="13311" width="27.5703125" style="1" bestFit="1" customWidth="1"/>
    <col min="13312" max="13312" width="12.7109375" style="1" bestFit="1"/>
    <col min="13313" max="13314" width="12.7109375" style="1"/>
    <col min="13315" max="13315" width="32" style="1" customWidth="1"/>
    <col min="13316" max="13317" width="12" style="1" bestFit="1" customWidth="1"/>
    <col min="13318" max="13318" width="11.5703125" style="1" customWidth="1"/>
    <col min="13319" max="13319" width="12.85546875" style="1" bestFit="1" customWidth="1"/>
    <col min="13320" max="13321" width="10.28515625" style="1" bestFit="1" customWidth="1"/>
    <col min="13322" max="13557" width="9.140625" style="1" customWidth="1"/>
    <col min="13558" max="13558" width="28.140625" style="1" customWidth="1"/>
    <col min="13559" max="13559" width="14.85546875" style="1" customWidth="1"/>
    <col min="13560" max="13560" width="15.140625" style="1" bestFit="1" customWidth="1"/>
    <col min="13561" max="13561" width="10.42578125" style="1" bestFit="1" customWidth="1"/>
    <col min="13562" max="13562" width="15.85546875" style="1" customWidth="1"/>
    <col min="13563" max="13563" width="10.28515625" style="1" bestFit="1" customWidth="1"/>
    <col min="13564" max="13566" width="9.140625" style="1" customWidth="1"/>
    <col min="13567" max="13567" width="27.5703125" style="1" bestFit="1" customWidth="1"/>
    <col min="13568" max="13568" width="12.7109375" style="1" bestFit="1"/>
    <col min="13569" max="13570" width="12.7109375" style="1"/>
    <col min="13571" max="13571" width="32" style="1" customWidth="1"/>
    <col min="13572" max="13573" width="12" style="1" bestFit="1" customWidth="1"/>
    <col min="13574" max="13574" width="11.5703125" style="1" customWidth="1"/>
    <col min="13575" max="13575" width="12.85546875" style="1" bestFit="1" customWidth="1"/>
    <col min="13576" max="13577" width="10.28515625" style="1" bestFit="1" customWidth="1"/>
    <col min="13578" max="13813" width="9.140625" style="1" customWidth="1"/>
    <col min="13814" max="13814" width="28.140625" style="1" customWidth="1"/>
    <col min="13815" max="13815" width="14.85546875" style="1" customWidth="1"/>
    <col min="13816" max="13816" width="15.140625" style="1" bestFit="1" customWidth="1"/>
    <col min="13817" max="13817" width="10.42578125" style="1" bestFit="1" customWidth="1"/>
    <col min="13818" max="13818" width="15.85546875" style="1" customWidth="1"/>
    <col min="13819" max="13819" width="10.28515625" style="1" bestFit="1" customWidth="1"/>
    <col min="13820" max="13822" width="9.140625" style="1" customWidth="1"/>
    <col min="13823" max="13823" width="27.5703125" style="1" bestFit="1" customWidth="1"/>
    <col min="13824" max="13824" width="12.7109375" style="1" bestFit="1"/>
    <col min="13825" max="13826" width="12.7109375" style="1"/>
    <col min="13827" max="13827" width="32" style="1" customWidth="1"/>
    <col min="13828" max="13829" width="12" style="1" bestFit="1" customWidth="1"/>
    <col min="13830" max="13830" width="11.5703125" style="1" customWidth="1"/>
    <col min="13831" max="13831" width="12.85546875" style="1" bestFit="1" customWidth="1"/>
    <col min="13832" max="13833" width="10.28515625" style="1" bestFit="1" customWidth="1"/>
    <col min="13834" max="14069" width="9.140625" style="1" customWidth="1"/>
    <col min="14070" max="14070" width="28.140625" style="1" customWidth="1"/>
    <col min="14071" max="14071" width="14.85546875" style="1" customWidth="1"/>
    <col min="14072" max="14072" width="15.140625" style="1" bestFit="1" customWidth="1"/>
    <col min="14073" max="14073" width="10.42578125" style="1" bestFit="1" customWidth="1"/>
    <col min="14074" max="14074" width="15.85546875" style="1" customWidth="1"/>
    <col min="14075" max="14075" width="10.28515625" style="1" bestFit="1" customWidth="1"/>
    <col min="14076" max="14078" width="9.140625" style="1" customWidth="1"/>
    <col min="14079" max="14079" width="27.5703125" style="1" bestFit="1" customWidth="1"/>
    <col min="14080" max="14080" width="12.7109375" style="1" bestFit="1"/>
    <col min="14081" max="14082" width="12.7109375" style="1"/>
    <col min="14083" max="14083" width="32" style="1" customWidth="1"/>
    <col min="14084" max="14085" width="12" style="1" bestFit="1" customWidth="1"/>
    <col min="14086" max="14086" width="11.5703125" style="1" customWidth="1"/>
    <col min="14087" max="14087" width="12.85546875" style="1" bestFit="1" customWidth="1"/>
    <col min="14088" max="14089" width="10.28515625" style="1" bestFit="1" customWidth="1"/>
    <col min="14090" max="14325" width="9.140625" style="1" customWidth="1"/>
    <col min="14326" max="14326" width="28.140625" style="1" customWidth="1"/>
    <col min="14327" max="14327" width="14.85546875" style="1" customWidth="1"/>
    <col min="14328" max="14328" width="15.140625" style="1" bestFit="1" customWidth="1"/>
    <col min="14329" max="14329" width="10.42578125" style="1" bestFit="1" customWidth="1"/>
    <col min="14330" max="14330" width="15.85546875" style="1" customWidth="1"/>
    <col min="14331" max="14331" width="10.28515625" style="1" bestFit="1" customWidth="1"/>
    <col min="14332" max="14334" width="9.140625" style="1" customWidth="1"/>
    <col min="14335" max="14335" width="27.5703125" style="1" bestFit="1" customWidth="1"/>
    <col min="14336" max="14336" width="12.7109375" style="1" bestFit="1"/>
    <col min="14337" max="14338" width="12.7109375" style="1"/>
    <col min="14339" max="14339" width="32" style="1" customWidth="1"/>
    <col min="14340" max="14341" width="12" style="1" bestFit="1" customWidth="1"/>
    <col min="14342" max="14342" width="11.5703125" style="1" customWidth="1"/>
    <col min="14343" max="14343" width="12.85546875" style="1" bestFit="1" customWidth="1"/>
    <col min="14344" max="14345" width="10.28515625" style="1" bestFit="1" customWidth="1"/>
    <col min="14346" max="14581" width="9.140625" style="1" customWidth="1"/>
    <col min="14582" max="14582" width="28.140625" style="1" customWidth="1"/>
    <col min="14583" max="14583" width="14.85546875" style="1" customWidth="1"/>
    <col min="14584" max="14584" width="15.140625" style="1" bestFit="1" customWidth="1"/>
    <col min="14585" max="14585" width="10.42578125" style="1" bestFit="1" customWidth="1"/>
    <col min="14586" max="14586" width="15.85546875" style="1" customWidth="1"/>
    <col min="14587" max="14587" width="10.28515625" style="1" bestFit="1" customWidth="1"/>
    <col min="14588" max="14590" width="9.140625" style="1" customWidth="1"/>
    <col min="14591" max="14591" width="27.5703125" style="1" bestFit="1" customWidth="1"/>
    <col min="14592" max="14592" width="12.7109375" style="1" bestFit="1"/>
    <col min="14593" max="14594" width="12.7109375" style="1"/>
    <col min="14595" max="14595" width="32" style="1" customWidth="1"/>
    <col min="14596" max="14597" width="12" style="1" bestFit="1" customWidth="1"/>
    <col min="14598" max="14598" width="11.5703125" style="1" customWidth="1"/>
    <col min="14599" max="14599" width="12.85546875" style="1" bestFit="1" customWidth="1"/>
    <col min="14600" max="14601" width="10.28515625" style="1" bestFit="1" customWidth="1"/>
    <col min="14602" max="14837" width="9.140625" style="1" customWidth="1"/>
    <col min="14838" max="14838" width="28.140625" style="1" customWidth="1"/>
    <col min="14839" max="14839" width="14.85546875" style="1" customWidth="1"/>
    <col min="14840" max="14840" width="15.140625" style="1" bestFit="1" customWidth="1"/>
    <col min="14841" max="14841" width="10.42578125" style="1" bestFit="1" customWidth="1"/>
    <col min="14842" max="14842" width="15.85546875" style="1" customWidth="1"/>
    <col min="14843" max="14843" width="10.28515625" style="1" bestFit="1" customWidth="1"/>
    <col min="14844" max="14846" width="9.140625" style="1" customWidth="1"/>
    <col min="14847" max="14847" width="27.5703125" style="1" bestFit="1" customWidth="1"/>
    <col min="14848" max="14848" width="12.7109375" style="1" bestFit="1"/>
    <col min="14849" max="14850" width="12.7109375" style="1"/>
    <col min="14851" max="14851" width="32" style="1" customWidth="1"/>
    <col min="14852" max="14853" width="12" style="1" bestFit="1" customWidth="1"/>
    <col min="14854" max="14854" width="11.5703125" style="1" customWidth="1"/>
    <col min="14855" max="14855" width="12.85546875" style="1" bestFit="1" customWidth="1"/>
    <col min="14856" max="14857" width="10.28515625" style="1" bestFit="1" customWidth="1"/>
    <col min="14858" max="15093" width="9.140625" style="1" customWidth="1"/>
    <col min="15094" max="15094" width="28.140625" style="1" customWidth="1"/>
    <col min="15095" max="15095" width="14.85546875" style="1" customWidth="1"/>
    <col min="15096" max="15096" width="15.140625" style="1" bestFit="1" customWidth="1"/>
    <col min="15097" max="15097" width="10.42578125" style="1" bestFit="1" customWidth="1"/>
    <col min="15098" max="15098" width="15.85546875" style="1" customWidth="1"/>
    <col min="15099" max="15099" width="10.28515625" style="1" bestFit="1" customWidth="1"/>
    <col min="15100" max="15102" width="9.140625" style="1" customWidth="1"/>
    <col min="15103" max="15103" width="27.5703125" style="1" bestFit="1" customWidth="1"/>
    <col min="15104" max="15104" width="12.7109375" style="1" bestFit="1"/>
    <col min="15105" max="15106" width="12.7109375" style="1"/>
    <col min="15107" max="15107" width="32" style="1" customWidth="1"/>
    <col min="15108" max="15109" width="12" style="1" bestFit="1" customWidth="1"/>
    <col min="15110" max="15110" width="11.5703125" style="1" customWidth="1"/>
    <col min="15111" max="15111" width="12.85546875" style="1" bestFit="1" customWidth="1"/>
    <col min="15112" max="15113" width="10.28515625" style="1" bestFit="1" customWidth="1"/>
    <col min="15114" max="15349" width="9.140625" style="1" customWidth="1"/>
    <col min="15350" max="15350" width="28.140625" style="1" customWidth="1"/>
    <col min="15351" max="15351" width="14.85546875" style="1" customWidth="1"/>
    <col min="15352" max="15352" width="15.140625" style="1" bestFit="1" customWidth="1"/>
    <col min="15353" max="15353" width="10.42578125" style="1" bestFit="1" customWidth="1"/>
    <col min="15354" max="15354" width="15.85546875" style="1" customWidth="1"/>
    <col min="15355" max="15355" width="10.28515625" style="1" bestFit="1" customWidth="1"/>
    <col min="15356" max="15358" width="9.140625" style="1" customWidth="1"/>
    <col min="15359" max="15359" width="27.5703125" style="1" bestFit="1" customWidth="1"/>
    <col min="15360" max="15360" width="12.7109375" style="1" bestFit="1"/>
    <col min="15361" max="15362" width="12.7109375" style="1"/>
    <col min="15363" max="15363" width="32" style="1" customWidth="1"/>
    <col min="15364" max="15365" width="12" style="1" bestFit="1" customWidth="1"/>
    <col min="15366" max="15366" width="11.5703125" style="1" customWidth="1"/>
    <col min="15367" max="15367" width="12.85546875" style="1" bestFit="1" customWidth="1"/>
    <col min="15368" max="15369" width="10.28515625" style="1" bestFit="1" customWidth="1"/>
    <col min="15370" max="15605" width="9.140625" style="1" customWidth="1"/>
    <col min="15606" max="15606" width="28.140625" style="1" customWidth="1"/>
    <col min="15607" max="15607" width="14.85546875" style="1" customWidth="1"/>
    <col min="15608" max="15608" width="15.140625" style="1" bestFit="1" customWidth="1"/>
    <col min="15609" max="15609" width="10.42578125" style="1" bestFit="1" customWidth="1"/>
    <col min="15610" max="15610" width="15.85546875" style="1" customWidth="1"/>
    <col min="15611" max="15611" width="10.28515625" style="1" bestFit="1" customWidth="1"/>
    <col min="15612" max="15614" width="9.140625" style="1" customWidth="1"/>
    <col min="15615" max="15615" width="27.5703125" style="1" bestFit="1" customWidth="1"/>
    <col min="15616" max="15616" width="12.7109375" style="1" bestFit="1"/>
    <col min="15617" max="15618" width="12.7109375" style="1"/>
    <col min="15619" max="15619" width="32" style="1" customWidth="1"/>
    <col min="15620" max="15621" width="12" style="1" bestFit="1" customWidth="1"/>
    <col min="15622" max="15622" width="11.5703125" style="1" customWidth="1"/>
    <col min="15623" max="15623" width="12.85546875" style="1" bestFit="1" customWidth="1"/>
    <col min="15624" max="15625" width="10.28515625" style="1" bestFit="1" customWidth="1"/>
    <col min="15626" max="15861" width="9.140625" style="1" customWidth="1"/>
    <col min="15862" max="15862" width="28.140625" style="1" customWidth="1"/>
    <col min="15863" max="15863" width="14.85546875" style="1" customWidth="1"/>
    <col min="15864" max="15864" width="15.140625" style="1" bestFit="1" customWidth="1"/>
    <col min="15865" max="15865" width="10.42578125" style="1" bestFit="1" customWidth="1"/>
    <col min="15866" max="15866" width="15.85546875" style="1" customWidth="1"/>
    <col min="15867" max="15867" width="10.28515625" style="1" bestFit="1" customWidth="1"/>
    <col min="15868" max="15870" width="9.140625" style="1" customWidth="1"/>
    <col min="15871" max="15871" width="27.5703125" style="1" bestFit="1" customWidth="1"/>
    <col min="15872" max="15872" width="12.7109375" style="1" bestFit="1"/>
    <col min="15873" max="15874" width="12.7109375" style="1"/>
    <col min="15875" max="15875" width="32" style="1" customWidth="1"/>
    <col min="15876" max="15877" width="12" style="1" bestFit="1" customWidth="1"/>
    <col min="15878" max="15878" width="11.5703125" style="1" customWidth="1"/>
    <col min="15879" max="15879" width="12.85546875" style="1" bestFit="1" customWidth="1"/>
    <col min="15880" max="15881" width="10.28515625" style="1" bestFit="1" customWidth="1"/>
    <col min="15882" max="16117" width="9.140625" style="1" customWidth="1"/>
    <col min="16118" max="16118" width="28.140625" style="1" customWidth="1"/>
    <col min="16119" max="16119" width="14.85546875" style="1" customWidth="1"/>
    <col min="16120" max="16120" width="15.140625" style="1" bestFit="1" customWidth="1"/>
    <col min="16121" max="16121" width="10.42578125" style="1" bestFit="1" customWidth="1"/>
    <col min="16122" max="16122" width="15.85546875" style="1" customWidth="1"/>
    <col min="16123" max="16123" width="10.28515625" style="1" bestFit="1" customWidth="1"/>
    <col min="16124" max="16126" width="9.140625" style="1" customWidth="1"/>
    <col min="16127" max="16127" width="27.5703125" style="1" bestFit="1" customWidth="1"/>
    <col min="16128" max="16128" width="12.7109375" style="1" bestFit="1"/>
    <col min="16129" max="16130" width="12.7109375" style="1"/>
    <col min="16131" max="16131" width="32" style="1" customWidth="1"/>
    <col min="16132" max="16133" width="12" style="1" bestFit="1" customWidth="1"/>
    <col min="16134" max="16134" width="11.5703125" style="1" customWidth="1"/>
    <col min="16135" max="16135" width="12.85546875" style="1" bestFit="1" customWidth="1"/>
    <col min="16136" max="16137" width="10.28515625" style="1" bestFit="1" customWidth="1"/>
    <col min="16138" max="16373" width="9.140625" style="1" customWidth="1"/>
    <col min="16374" max="16374" width="28.140625" style="1" customWidth="1"/>
    <col min="16375" max="16375" width="14.85546875" style="1" customWidth="1"/>
    <col min="16376" max="16376" width="15.140625" style="1" bestFit="1" customWidth="1"/>
    <col min="16377" max="16377" width="10.42578125" style="1" bestFit="1" customWidth="1"/>
    <col min="16378" max="16378" width="15.85546875" style="1" customWidth="1"/>
    <col min="16379" max="16379" width="10.28515625" style="1" bestFit="1" customWidth="1"/>
    <col min="16380" max="16382" width="9.140625" style="1" customWidth="1"/>
    <col min="16383" max="16383" width="27.5703125" style="1" bestFit="1" customWidth="1"/>
    <col min="16384" max="16384" width="12.7109375" style="1" bestFit="1"/>
  </cols>
  <sheetData>
    <row r="1" spans="1:6" ht="15.75" x14ac:dyDescent="0.25">
      <c r="A1" s="55" t="s">
        <v>64</v>
      </c>
      <c r="B1" s="55"/>
      <c r="C1" s="55"/>
      <c r="D1" s="55"/>
      <c r="E1" s="12"/>
      <c r="F1" s="12"/>
    </row>
    <row r="2" spans="1:6" ht="15.75" x14ac:dyDescent="0.25">
      <c r="A2" s="17" t="s">
        <v>68</v>
      </c>
      <c r="B2" s="17"/>
      <c r="C2" s="17"/>
      <c r="D2" s="55"/>
      <c r="E2" s="12"/>
      <c r="F2" s="12"/>
    </row>
    <row r="3" spans="1:6" ht="15.75" x14ac:dyDescent="0.25">
      <c r="A3" s="56" t="s">
        <v>13</v>
      </c>
      <c r="B3" s="56"/>
      <c r="C3" s="56"/>
      <c r="D3" s="55"/>
      <c r="E3" s="12"/>
      <c r="F3" s="12"/>
    </row>
    <row r="4" spans="1:6" ht="15.75" x14ac:dyDescent="0.25">
      <c r="A4" s="19"/>
      <c r="B4" s="39" t="s">
        <v>16</v>
      </c>
      <c r="C4" s="39" t="s">
        <v>16</v>
      </c>
      <c r="D4" s="18"/>
      <c r="E4" s="8"/>
    </row>
    <row r="5" spans="1:6" ht="15.75" x14ac:dyDescent="0.25">
      <c r="A5" s="19"/>
      <c r="B5" s="57">
        <v>45838</v>
      </c>
      <c r="C5" s="57">
        <v>45747</v>
      </c>
      <c r="D5" s="41"/>
      <c r="E5" s="9"/>
    </row>
    <row r="6" spans="1:6" ht="15.75" x14ac:dyDescent="0.25">
      <c r="A6" s="23" t="s">
        <v>12</v>
      </c>
      <c r="B6" s="23"/>
      <c r="C6" s="23"/>
      <c r="D6" s="55"/>
      <c r="E6" s="5"/>
    </row>
    <row r="7" spans="1:6" ht="15.75" x14ac:dyDescent="0.25">
      <c r="A7" s="19" t="s">
        <v>46</v>
      </c>
      <c r="B7" s="26">
        <v>30963515</v>
      </c>
      <c r="C7" s="26">
        <v>23920301</v>
      </c>
      <c r="D7" s="58"/>
      <c r="E7" s="11"/>
    </row>
    <row r="8" spans="1:6" ht="15.75" x14ac:dyDescent="0.25">
      <c r="A8" s="19" t="s">
        <v>47</v>
      </c>
      <c r="B8" s="26">
        <v>-8343419</v>
      </c>
      <c r="C8" s="26">
        <v>13913731</v>
      </c>
      <c r="D8" s="58"/>
      <c r="E8" s="11"/>
    </row>
    <row r="9" spans="1:6" ht="15.75" x14ac:dyDescent="0.25">
      <c r="A9" s="19" t="s">
        <v>48</v>
      </c>
      <c r="B9" s="26">
        <v>22408205</v>
      </c>
      <c r="C9" s="26">
        <v>11082911</v>
      </c>
      <c r="D9" s="58"/>
      <c r="E9" s="11"/>
    </row>
    <row r="10" spans="1:6" ht="15.75" x14ac:dyDescent="0.25">
      <c r="A10" s="23" t="s">
        <v>49</v>
      </c>
      <c r="B10" s="29">
        <f>B7-B8-B9</f>
        <v>16898729</v>
      </c>
      <c r="C10" s="29">
        <f>C7-C8-C9</f>
        <v>-1076341</v>
      </c>
      <c r="D10" s="43"/>
      <c r="E10" s="13"/>
    </row>
    <row r="11" spans="1:6" ht="15.75" x14ac:dyDescent="0.25">
      <c r="A11" s="19" t="s">
        <v>50</v>
      </c>
      <c r="B11" s="26">
        <v>-4818605</v>
      </c>
      <c r="C11" s="26">
        <v>5388091</v>
      </c>
      <c r="D11" s="42"/>
      <c r="E11" s="16"/>
    </row>
    <row r="12" spans="1:6" ht="15.75" x14ac:dyDescent="0.25">
      <c r="A12" s="19" t="s">
        <v>51</v>
      </c>
      <c r="B12" s="26">
        <v>-1938903</v>
      </c>
      <c r="C12" s="26">
        <v>-1285546</v>
      </c>
      <c r="D12" s="42"/>
      <c r="E12" s="16"/>
    </row>
    <row r="13" spans="1:6" ht="15.75" x14ac:dyDescent="0.25">
      <c r="A13" s="23" t="s">
        <v>52</v>
      </c>
      <c r="B13" s="29">
        <f>B10+B11+B12</f>
        <v>10141221</v>
      </c>
      <c r="C13" s="29">
        <f>C10+C11+C12</f>
        <v>3026204</v>
      </c>
      <c r="D13" s="43"/>
      <c r="E13" s="13"/>
    </row>
    <row r="14" spans="1:6" ht="15.75" x14ac:dyDescent="0.25">
      <c r="A14" s="19" t="s">
        <v>53</v>
      </c>
      <c r="B14" s="26">
        <v>-1230198</v>
      </c>
      <c r="C14" s="26">
        <v>-635398</v>
      </c>
      <c r="D14" s="58"/>
      <c r="E14" s="11"/>
    </row>
    <row r="15" spans="1:6" ht="15.75" x14ac:dyDescent="0.25">
      <c r="A15" s="23" t="s">
        <v>54</v>
      </c>
      <c r="B15" s="29">
        <f>B13+B14</f>
        <v>8911023</v>
      </c>
      <c r="C15" s="29">
        <f>C13+C14</f>
        <v>2390806</v>
      </c>
      <c r="D15" s="43"/>
      <c r="E15" s="15"/>
    </row>
    <row r="16" spans="1:6" ht="15" x14ac:dyDescent="0.25">
      <c r="A16" s="47" t="s">
        <v>74</v>
      </c>
      <c r="B16" s="36"/>
      <c r="C16" s="36"/>
    </row>
    <row r="17" spans="1:3" ht="45.75" customHeight="1" x14ac:dyDescent="0.25">
      <c r="A17" s="46" t="s">
        <v>75</v>
      </c>
      <c r="B17" s="46"/>
      <c r="C17" s="46"/>
    </row>
  </sheetData>
  <mergeCells count="3">
    <mergeCell ref="A3:C3"/>
    <mergeCell ref="A2:C2"/>
    <mergeCell ref="A17:C17"/>
  </mergeCells>
  <pageMargins left="0.75" right="0.75" top="1" bottom="1" header="0.5" footer="0.5"/>
  <pageSetup paperSize="5" fitToHeight="100"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31E17A-ECAD-4784-ACE6-B098BCFEF35E}">
  <sheetPr>
    <tabColor theme="6" tint="0.39997558519241921"/>
  </sheetPr>
  <dimension ref="A1:G28"/>
  <sheetViews>
    <sheetView tabSelected="1" zoomScale="130" zoomScaleNormal="130" workbookViewId="0">
      <selection activeCell="C6" sqref="C6"/>
    </sheetView>
  </sheetViews>
  <sheetFormatPr defaultRowHeight="15" x14ac:dyDescent="0.25"/>
  <cols>
    <col min="1" max="1" width="23.140625" bestFit="1" customWidth="1"/>
    <col min="2" max="3" width="19" customWidth="1"/>
    <col min="4" max="4" width="14.42578125" customWidth="1"/>
    <col min="5" max="5" width="12.5703125" bestFit="1" customWidth="1"/>
    <col min="6" max="8" width="11.85546875" bestFit="1" customWidth="1"/>
    <col min="257" max="257" width="19" bestFit="1" customWidth="1"/>
    <col min="258" max="258" width="14.42578125" customWidth="1"/>
    <col min="259" max="259" width="11.85546875" bestFit="1" customWidth="1"/>
    <col min="260" max="260" width="14" bestFit="1" customWidth="1"/>
    <col min="261" max="261" width="12.5703125" bestFit="1" customWidth="1"/>
    <col min="262" max="264" width="11.85546875" bestFit="1" customWidth="1"/>
    <col min="513" max="513" width="19" bestFit="1" customWidth="1"/>
    <col min="514" max="514" width="14.42578125" customWidth="1"/>
    <col min="515" max="515" width="11.85546875" bestFit="1" customWidth="1"/>
    <col min="516" max="516" width="14" bestFit="1" customWidth="1"/>
    <col min="517" max="517" width="12.5703125" bestFit="1" customWidth="1"/>
    <col min="518" max="520" width="11.85546875" bestFit="1" customWidth="1"/>
    <col min="769" max="769" width="19" bestFit="1" customWidth="1"/>
    <col min="770" max="770" width="14.42578125" customWidth="1"/>
    <col min="771" max="771" width="11.85546875" bestFit="1" customWidth="1"/>
    <col min="772" max="772" width="14" bestFit="1" customWidth="1"/>
    <col min="773" max="773" width="12.5703125" bestFit="1" customWidth="1"/>
    <col min="774" max="776" width="11.85546875" bestFit="1" customWidth="1"/>
    <col min="1025" max="1025" width="19" bestFit="1" customWidth="1"/>
    <col min="1026" max="1026" width="14.42578125" customWidth="1"/>
    <col min="1027" max="1027" width="11.85546875" bestFit="1" customWidth="1"/>
    <col min="1028" max="1028" width="14" bestFit="1" customWidth="1"/>
    <col min="1029" max="1029" width="12.5703125" bestFit="1" customWidth="1"/>
    <col min="1030" max="1032" width="11.85546875" bestFit="1" customWidth="1"/>
    <col min="1281" max="1281" width="19" bestFit="1" customWidth="1"/>
    <col min="1282" max="1282" width="14.42578125" customWidth="1"/>
    <col min="1283" max="1283" width="11.85546875" bestFit="1" customWidth="1"/>
    <col min="1284" max="1284" width="14" bestFit="1" customWidth="1"/>
    <col min="1285" max="1285" width="12.5703125" bestFit="1" customWidth="1"/>
    <col min="1286" max="1288" width="11.85546875" bestFit="1" customWidth="1"/>
    <col min="1537" max="1537" width="19" bestFit="1" customWidth="1"/>
    <col min="1538" max="1538" width="14.42578125" customWidth="1"/>
    <col min="1539" max="1539" width="11.85546875" bestFit="1" customWidth="1"/>
    <col min="1540" max="1540" width="14" bestFit="1" customWidth="1"/>
    <col min="1541" max="1541" width="12.5703125" bestFit="1" customWidth="1"/>
    <col min="1542" max="1544" width="11.85546875" bestFit="1" customWidth="1"/>
    <col min="1793" max="1793" width="19" bestFit="1" customWidth="1"/>
    <col min="1794" max="1794" width="14.42578125" customWidth="1"/>
    <col min="1795" max="1795" width="11.85546875" bestFit="1" customWidth="1"/>
    <col min="1796" max="1796" width="14" bestFit="1" customWidth="1"/>
    <col min="1797" max="1797" width="12.5703125" bestFit="1" customWidth="1"/>
    <col min="1798" max="1800" width="11.85546875" bestFit="1" customWidth="1"/>
    <col min="2049" max="2049" width="19" bestFit="1" customWidth="1"/>
    <col min="2050" max="2050" width="14.42578125" customWidth="1"/>
    <col min="2051" max="2051" width="11.85546875" bestFit="1" customWidth="1"/>
    <col min="2052" max="2052" width="14" bestFit="1" customWidth="1"/>
    <col min="2053" max="2053" width="12.5703125" bestFit="1" customWidth="1"/>
    <col min="2054" max="2056" width="11.85546875" bestFit="1" customWidth="1"/>
    <col min="2305" max="2305" width="19" bestFit="1" customWidth="1"/>
    <col min="2306" max="2306" width="14.42578125" customWidth="1"/>
    <col min="2307" max="2307" width="11.85546875" bestFit="1" customWidth="1"/>
    <col min="2308" max="2308" width="14" bestFit="1" customWidth="1"/>
    <col min="2309" max="2309" width="12.5703125" bestFit="1" customWidth="1"/>
    <col min="2310" max="2312" width="11.85546875" bestFit="1" customWidth="1"/>
    <col min="2561" max="2561" width="19" bestFit="1" customWidth="1"/>
    <col min="2562" max="2562" width="14.42578125" customWidth="1"/>
    <col min="2563" max="2563" width="11.85546875" bestFit="1" customWidth="1"/>
    <col min="2564" max="2564" width="14" bestFit="1" customWidth="1"/>
    <col min="2565" max="2565" width="12.5703125" bestFit="1" customWidth="1"/>
    <col min="2566" max="2568" width="11.85546875" bestFit="1" customWidth="1"/>
    <col min="2817" max="2817" width="19" bestFit="1" customWidth="1"/>
    <col min="2818" max="2818" width="14.42578125" customWidth="1"/>
    <col min="2819" max="2819" width="11.85546875" bestFit="1" customWidth="1"/>
    <col min="2820" max="2820" width="14" bestFit="1" customWidth="1"/>
    <col min="2821" max="2821" width="12.5703125" bestFit="1" customWidth="1"/>
    <col min="2822" max="2824" width="11.85546875" bestFit="1" customWidth="1"/>
    <col min="3073" max="3073" width="19" bestFit="1" customWidth="1"/>
    <col min="3074" max="3074" width="14.42578125" customWidth="1"/>
    <col min="3075" max="3075" width="11.85546875" bestFit="1" customWidth="1"/>
    <col min="3076" max="3076" width="14" bestFit="1" customWidth="1"/>
    <col min="3077" max="3077" width="12.5703125" bestFit="1" customWidth="1"/>
    <col min="3078" max="3080" width="11.85546875" bestFit="1" customWidth="1"/>
    <col min="3329" max="3329" width="19" bestFit="1" customWidth="1"/>
    <col min="3330" max="3330" width="14.42578125" customWidth="1"/>
    <col min="3331" max="3331" width="11.85546875" bestFit="1" customWidth="1"/>
    <col min="3332" max="3332" width="14" bestFit="1" customWidth="1"/>
    <col min="3333" max="3333" width="12.5703125" bestFit="1" customWidth="1"/>
    <col min="3334" max="3336" width="11.85546875" bestFit="1" customWidth="1"/>
    <col min="3585" max="3585" width="19" bestFit="1" customWidth="1"/>
    <col min="3586" max="3586" width="14.42578125" customWidth="1"/>
    <col min="3587" max="3587" width="11.85546875" bestFit="1" customWidth="1"/>
    <col min="3588" max="3588" width="14" bestFit="1" customWidth="1"/>
    <col min="3589" max="3589" width="12.5703125" bestFit="1" customWidth="1"/>
    <col min="3590" max="3592" width="11.85546875" bestFit="1" customWidth="1"/>
    <col min="3841" max="3841" width="19" bestFit="1" customWidth="1"/>
    <col min="3842" max="3842" width="14.42578125" customWidth="1"/>
    <col min="3843" max="3843" width="11.85546875" bestFit="1" customWidth="1"/>
    <col min="3844" max="3844" width="14" bestFit="1" customWidth="1"/>
    <col min="3845" max="3845" width="12.5703125" bestFit="1" customWidth="1"/>
    <col min="3846" max="3848" width="11.85546875" bestFit="1" customWidth="1"/>
    <col min="4097" max="4097" width="19" bestFit="1" customWidth="1"/>
    <col min="4098" max="4098" width="14.42578125" customWidth="1"/>
    <col min="4099" max="4099" width="11.85546875" bestFit="1" customWidth="1"/>
    <col min="4100" max="4100" width="14" bestFit="1" customWidth="1"/>
    <col min="4101" max="4101" width="12.5703125" bestFit="1" customWidth="1"/>
    <col min="4102" max="4104" width="11.85546875" bestFit="1" customWidth="1"/>
    <col min="4353" max="4353" width="19" bestFit="1" customWidth="1"/>
    <col min="4354" max="4354" width="14.42578125" customWidth="1"/>
    <col min="4355" max="4355" width="11.85546875" bestFit="1" customWidth="1"/>
    <col min="4356" max="4356" width="14" bestFit="1" customWidth="1"/>
    <col min="4357" max="4357" width="12.5703125" bestFit="1" customWidth="1"/>
    <col min="4358" max="4360" width="11.85546875" bestFit="1" customWidth="1"/>
    <col min="4609" max="4609" width="19" bestFit="1" customWidth="1"/>
    <col min="4610" max="4610" width="14.42578125" customWidth="1"/>
    <col min="4611" max="4611" width="11.85546875" bestFit="1" customWidth="1"/>
    <col min="4612" max="4612" width="14" bestFit="1" customWidth="1"/>
    <col min="4613" max="4613" width="12.5703125" bestFit="1" customWidth="1"/>
    <col min="4614" max="4616" width="11.85546875" bestFit="1" customWidth="1"/>
    <col min="4865" max="4865" width="19" bestFit="1" customWidth="1"/>
    <col min="4866" max="4866" width="14.42578125" customWidth="1"/>
    <col min="4867" max="4867" width="11.85546875" bestFit="1" customWidth="1"/>
    <col min="4868" max="4868" width="14" bestFit="1" customWidth="1"/>
    <col min="4869" max="4869" width="12.5703125" bestFit="1" customWidth="1"/>
    <col min="4870" max="4872" width="11.85546875" bestFit="1" customWidth="1"/>
    <col min="5121" max="5121" width="19" bestFit="1" customWidth="1"/>
    <col min="5122" max="5122" width="14.42578125" customWidth="1"/>
    <col min="5123" max="5123" width="11.85546875" bestFit="1" customWidth="1"/>
    <col min="5124" max="5124" width="14" bestFit="1" customWidth="1"/>
    <col min="5125" max="5125" width="12.5703125" bestFit="1" customWidth="1"/>
    <col min="5126" max="5128" width="11.85546875" bestFit="1" customWidth="1"/>
    <col min="5377" max="5377" width="19" bestFit="1" customWidth="1"/>
    <col min="5378" max="5378" width="14.42578125" customWidth="1"/>
    <col min="5379" max="5379" width="11.85546875" bestFit="1" customWidth="1"/>
    <col min="5380" max="5380" width="14" bestFit="1" customWidth="1"/>
    <col min="5381" max="5381" width="12.5703125" bestFit="1" customWidth="1"/>
    <col min="5382" max="5384" width="11.85546875" bestFit="1" customWidth="1"/>
    <col min="5633" max="5633" width="19" bestFit="1" customWidth="1"/>
    <col min="5634" max="5634" width="14.42578125" customWidth="1"/>
    <col min="5635" max="5635" width="11.85546875" bestFit="1" customWidth="1"/>
    <col min="5636" max="5636" width="14" bestFit="1" customWidth="1"/>
    <col min="5637" max="5637" width="12.5703125" bestFit="1" customWidth="1"/>
    <col min="5638" max="5640" width="11.85546875" bestFit="1" customWidth="1"/>
    <col min="5889" max="5889" width="19" bestFit="1" customWidth="1"/>
    <col min="5890" max="5890" width="14.42578125" customWidth="1"/>
    <col min="5891" max="5891" width="11.85546875" bestFit="1" customWidth="1"/>
    <col min="5892" max="5892" width="14" bestFit="1" customWidth="1"/>
    <col min="5893" max="5893" width="12.5703125" bestFit="1" customWidth="1"/>
    <col min="5894" max="5896" width="11.85546875" bestFit="1" customWidth="1"/>
    <col min="6145" max="6145" width="19" bestFit="1" customWidth="1"/>
    <col min="6146" max="6146" width="14.42578125" customWidth="1"/>
    <col min="6147" max="6147" width="11.85546875" bestFit="1" customWidth="1"/>
    <col min="6148" max="6148" width="14" bestFit="1" customWidth="1"/>
    <col min="6149" max="6149" width="12.5703125" bestFit="1" customWidth="1"/>
    <col min="6150" max="6152" width="11.85546875" bestFit="1" customWidth="1"/>
    <col min="6401" max="6401" width="19" bestFit="1" customWidth="1"/>
    <col min="6402" max="6402" width="14.42578125" customWidth="1"/>
    <col min="6403" max="6403" width="11.85546875" bestFit="1" customWidth="1"/>
    <col min="6404" max="6404" width="14" bestFit="1" customWidth="1"/>
    <col min="6405" max="6405" width="12.5703125" bestFit="1" customWidth="1"/>
    <col min="6406" max="6408" width="11.85546875" bestFit="1" customWidth="1"/>
    <col min="6657" max="6657" width="19" bestFit="1" customWidth="1"/>
    <col min="6658" max="6658" width="14.42578125" customWidth="1"/>
    <col min="6659" max="6659" width="11.85546875" bestFit="1" customWidth="1"/>
    <col min="6660" max="6660" width="14" bestFit="1" customWidth="1"/>
    <col min="6661" max="6661" width="12.5703125" bestFit="1" customWidth="1"/>
    <col min="6662" max="6664" width="11.85546875" bestFit="1" customWidth="1"/>
    <col min="6913" max="6913" width="19" bestFit="1" customWidth="1"/>
    <col min="6914" max="6914" width="14.42578125" customWidth="1"/>
    <col min="6915" max="6915" width="11.85546875" bestFit="1" customWidth="1"/>
    <col min="6916" max="6916" width="14" bestFit="1" customWidth="1"/>
    <col min="6917" max="6917" width="12.5703125" bestFit="1" customWidth="1"/>
    <col min="6918" max="6920" width="11.85546875" bestFit="1" customWidth="1"/>
    <col min="7169" max="7169" width="19" bestFit="1" customWidth="1"/>
    <col min="7170" max="7170" width="14.42578125" customWidth="1"/>
    <col min="7171" max="7171" width="11.85546875" bestFit="1" customWidth="1"/>
    <col min="7172" max="7172" width="14" bestFit="1" customWidth="1"/>
    <col min="7173" max="7173" width="12.5703125" bestFit="1" customWidth="1"/>
    <col min="7174" max="7176" width="11.85546875" bestFit="1" customWidth="1"/>
    <col min="7425" max="7425" width="19" bestFit="1" customWidth="1"/>
    <col min="7426" max="7426" width="14.42578125" customWidth="1"/>
    <col min="7427" max="7427" width="11.85546875" bestFit="1" customWidth="1"/>
    <col min="7428" max="7428" width="14" bestFit="1" customWidth="1"/>
    <col min="7429" max="7429" width="12.5703125" bestFit="1" customWidth="1"/>
    <col min="7430" max="7432" width="11.85546875" bestFit="1" customWidth="1"/>
    <col min="7681" max="7681" width="19" bestFit="1" customWidth="1"/>
    <col min="7682" max="7682" width="14.42578125" customWidth="1"/>
    <col min="7683" max="7683" width="11.85546875" bestFit="1" customWidth="1"/>
    <col min="7684" max="7684" width="14" bestFit="1" customWidth="1"/>
    <col min="7685" max="7685" width="12.5703125" bestFit="1" customWidth="1"/>
    <col min="7686" max="7688" width="11.85546875" bestFit="1" customWidth="1"/>
    <col min="7937" max="7937" width="19" bestFit="1" customWidth="1"/>
    <col min="7938" max="7938" width="14.42578125" customWidth="1"/>
    <col min="7939" max="7939" width="11.85546875" bestFit="1" customWidth="1"/>
    <col min="7940" max="7940" width="14" bestFit="1" customWidth="1"/>
    <col min="7941" max="7941" width="12.5703125" bestFit="1" customWidth="1"/>
    <col min="7942" max="7944" width="11.85546875" bestFit="1" customWidth="1"/>
    <col min="8193" max="8193" width="19" bestFit="1" customWidth="1"/>
    <col min="8194" max="8194" width="14.42578125" customWidth="1"/>
    <col min="8195" max="8195" width="11.85546875" bestFit="1" customWidth="1"/>
    <col min="8196" max="8196" width="14" bestFit="1" customWidth="1"/>
    <col min="8197" max="8197" width="12.5703125" bestFit="1" customWidth="1"/>
    <col min="8198" max="8200" width="11.85546875" bestFit="1" customWidth="1"/>
    <col min="8449" max="8449" width="19" bestFit="1" customWidth="1"/>
    <col min="8450" max="8450" width="14.42578125" customWidth="1"/>
    <col min="8451" max="8451" width="11.85546875" bestFit="1" customWidth="1"/>
    <col min="8452" max="8452" width="14" bestFit="1" customWidth="1"/>
    <col min="8453" max="8453" width="12.5703125" bestFit="1" customWidth="1"/>
    <col min="8454" max="8456" width="11.85546875" bestFit="1" customWidth="1"/>
    <col min="8705" max="8705" width="19" bestFit="1" customWidth="1"/>
    <col min="8706" max="8706" width="14.42578125" customWidth="1"/>
    <col min="8707" max="8707" width="11.85546875" bestFit="1" customWidth="1"/>
    <col min="8708" max="8708" width="14" bestFit="1" customWidth="1"/>
    <col min="8709" max="8709" width="12.5703125" bestFit="1" customWidth="1"/>
    <col min="8710" max="8712" width="11.85546875" bestFit="1" customWidth="1"/>
    <col min="8961" max="8961" width="19" bestFit="1" customWidth="1"/>
    <col min="8962" max="8962" width="14.42578125" customWidth="1"/>
    <col min="8963" max="8963" width="11.85546875" bestFit="1" customWidth="1"/>
    <col min="8964" max="8964" width="14" bestFit="1" customWidth="1"/>
    <col min="8965" max="8965" width="12.5703125" bestFit="1" customWidth="1"/>
    <col min="8966" max="8968" width="11.85546875" bestFit="1" customWidth="1"/>
    <col min="9217" max="9217" width="19" bestFit="1" customWidth="1"/>
    <col min="9218" max="9218" width="14.42578125" customWidth="1"/>
    <col min="9219" max="9219" width="11.85546875" bestFit="1" customWidth="1"/>
    <col min="9220" max="9220" width="14" bestFit="1" customWidth="1"/>
    <col min="9221" max="9221" width="12.5703125" bestFit="1" customWidth="1"/>
    <col min="9222" max="9224" width="11.85546875" bestFit="1" customWidth="1"/>
    <col min="9473" max="9473" width="19" bestFit="1" customWidth="1"/>
    <col min="9474" max="9474" width="14.42578125" customWidth="1"/>
    <col min="9475" max="9475" width="11.85546875" bestFit="1" customWidth="1"/>
    <col min="9476" max="9476" width="14" bestFit="1" customWidth="1"/>
    <col min="9477" max="9477" width="12.5703125" bestFit="1" customWidth="1"/>
    <col min="9478" max="9480" width="11.85546875" bestFit="1" customWidth="1"/>
    <col min="9729" max="9729" width="19" bestFit="1" customWidth="1"/>
    <col min="9730" max="9730" width="14.42578125" customWidth="1"/>
    <col min="9731" max="9731" width="11.85546875" bestFit="1" customWidth="1"/>
    <col min="9732" max="9732" width="14" bestFit="1" customWidth="1"/>
    <col min="9733" max="9733" width="12.5703125" bestFit="1" customWidth="1"/>
    <col min="9734" max="9736" width="11.85546875" bestFit="1" customWidth="1"/>
    <col min="9985" max="9985" width="19" bestFit="1" customWidth="1"/>
    <col min="9986" max="9986" width="14.42578125" customWidth="1"/>
    <col min="9987" max="9987" width="11.85546875" bestFit="1" customWidth="1"/>
    <col min="9988" max="9988" width="14" bestFit="1" customWidth="1"/>
    <col min="9989" max="9989" width="12.5703125" bestFit="1" customWidth="1"/>
    <col min="9990" max="9992" width="11.85546875" bestFit="1" customWidth="1"/>
    <col min="10241" max="10241" width="19" bestFit="1" customWidth="1"/>
    <col min="10242" max="10242" width="14.42578125" customWidth="1"/>
    <col min="10243" max="10243" width="11.85546875" bestFit="1" customWidth="1"/>
    <col min="10244" max="10244" width="14" bestFit="1" customWidth="1"/>
    <col min="10245" max="10245" width="12.5703125" bestFit="1" customWidth="1"/>
    <col min="10246" max="10248" width="11.85546875" bestFit="1" customWidth="1"/>
    <col min="10497" max="10497" width="19" bestFit="1" customWidth="1"/>
    <col min="10498" max="10498" width="14.42578125" customWidth="1"/>
    <col min="10499" max="10499" width="11.85546875" bestFit="1" customWidth="1"/>
    <col min="10500" max="10500" width="14" bestFit="1" customWidth="1"/>
    <col min="10501" max="10501" width="12.5703125" bestFit="1" customWidth="1"/>
    <col min="10502" max="10504" width="11.85546875" bestFit="1" customWidth="1"/>
    <col min="10753" max="10753" width="19" bestFit="1" customWidth="1"/>
    <col min="10754" max="10754" width="14.42578125" customWidth="1"/>
    <col min="10755" max="10755" width="11.85546875" bestFit="1" customWidth="1"/>
    <col min="10756" max="10756" width="14" bestFit="1" customWidth="1"/>
    <col min="10757" max="10757" width="12.5703125" bestFit="1" customWidth="1"/>
    <col min="10758" max="10760" width="11.85546875" bestFit="1" customWidth="1"/>
    <col min="11009" max="11009" width="19" bestFit="1" customWidth="1"/>
    <col min="11010" max="11010" width="14.42578125" customWidth="1"/>
    <col min="11011" max="11011" width="11.85546875" bestFit="1" customWidth="1"/>
    <col min="11012" max="11012" width="14" bestFit="1" customWidth="1"/>
    <col min="11013" max="11013" width="12.5703125" bestFit="1" customWidth="1"/>
    <col min="11014" max="11016" width="11.85546875" bestFit="1" customWidth="1"/>
    <col min="11265" max="11265" width="19" bestFit="1" customWidth="1"/>
    <col min="11266" max="11266" width="14.42578125" customWidth="1"/>
    <col min="11267" max="11267" width="11.85546875" bestFit="1" customWidth="1"/>
    <col min="11268" max="11268" width="14" bestFit="1" customWidth="1"/>
    <col min="11269" max="11269" width="12.5703125" bestFit="1" customWidth="1"/>
    <col min="11270" max="11272" width="11.85546875" bestFit="1" customWidth="1"/>
    <col min="11521" max="11521" width="19" bestFit="1" customWidth="1"/>
    <col min="11522" max="11522" width="14.42578125" customWidth="1"/>
    <col min="11523" max="11523" width="11.85546875" bestFit="1" customWidth="1"/>
    <col min="11524" max="11524" width="14" bestFit="1" customWidth="1"/>
    <col min="11525" max="11525" width="12.5703125" bestFit="1" customWidth="1"/>
    <col min="11526" max="11528" width="11.85546875" bestFit="1" customWidth="1"/>
    <col min="11777" max="11777" width="19" bestFit="1" customWidth="1"/>
    <col min="11778" max="11778" width="14.42578125" customWidth="1"/>
    <col min="11779" max="11779" width="11.85546875" bestFit="1" customWidth="1"/>
    <col min="11780" max="11780" width="14" bestFit="1" customWidth="1"/>
    <col min="11781" max="11781" width="12.5703125" bestFit="1" customWidth="1"/>
    <col min="11782" max="11784" width="11.85546875" bestFit="1" customWidth="1"/>
    <col min="12033" max="12033" width="19" bestFit="1" customWidth="1"/>
    <col min="12034" max="12034" width="14.42578125" customWidth="1"/>
    <col min="12035" max="12035" width="11.85546875" bestFit="1" customWidth="1"/>
    <col min="12036" max="12036" width="14" bestFit="1" customWidth="1"/>
    <col min="12037" max="12037" width="12.5703125" bestFit="1" customWidth="1"/>
    <col min="12038" max="12040" width="11.85546875" bestFit="1" customWidth="1"/>
    <col min="12289" max="12289" width="19" bestFit="1" customWidth="1"/>
    <col min="12290" max="12290" width="14.42578125" customWidth="1"/>
    <col min="12291" max="12291" width="11.85546875" bestFit="1" customWidth="1"/>
    <col min="12292" max="12292" width="14" bestFit="1" customWidth="1"/>
    <col min="12293" max="12293" width="12.5703125" bestFit="1" customWidth="1"/>
    <col min="12294" max="12296" width="11.85546875" bestFit="1" customWidth="1"/>
    <col min="12545" max="12545" width="19" bestFit="1" customWidth="1"/>
    <col min="12546" max="12546" width="14.42578125" customWidth="1"/>
    <col min="12547" max="12547" width="11.85546875" bestFit="1" customWidth="1"/>
    <col min="12548" max="12548" width="14" bestFit="1" customWidth="1"/>
    <col min="12549" max="12549" width="12.5703125" bestFit="1" customWidth="1"/>
    <col min="12550" max="12552" width="11.85546875" bestFit="1" customWidth="1"/>
    <col min="12801" max="12801" width="19" bestFit="1" customWidth="1"/>
    <col min="12802" max="12802" width="14.42578125" customWidth="1"/>
    <col min="12803" max="12803" width="11.85546875" bestFit="1" customWidth="1"/>
    <col min="12804" max="12804" width="14" bestFit="1" customWidth="1"/>
    <col min="12805" max="12805" width="12.5703125" bestFit="1" customWidth="1"/>
    <col min="12806" max="12808" width="11.85546875" bestFit="1" customWidth="1"/>
    <col min="13057" max="13057" width="19" bestFit="1" customWidth="1"/>
    <col min="13058" max="13058" width="14.42578125" customWidth="1"/>
    <col min="13059" max="13059" width="11.85546875" bestFit="1" customWidth="1"/>
    <col min="13060" max="13060" width="14" bestFit="1" customWidth="1"/>
    <col min="13061" max="13061" width="12.5703125" bestFit="1" customWidth="1"/>
    <col min="13062" max="13064" width="11.85546875" bestFit="1" customWidth="1"/>
    <col min="13313" max="13313" width="19" bestFit="1" customWidth="1"/>
    <col min="13314" max="13314" width="14.42578125" customWidth="1"/>
    <col min="13315" max="13315" width="11.85546875" bestFit="1" customWidth="1"/>
    <col min="13316" max="13316" width="14" bestFit="1" customWidth="1"/>
    <col min="13317" max="13317" width="12.5703125" bestFit="1" customWidth="1"/>
    <col min="13318" max="13320" width="11.85546875" bestFit="1" customWidth="1"/>
    <col min="13569" max="13569" width="19" bestFit="1" customWidth="1"/>
    <col min="13570" max="13570" width="14.42578125" customWidth="1"/>
    <col min="13571" max="13571" width="11.85546875" bestFit="1" customWidth="1"/>
    <col min="13572" max="13572" width="14" bestFit="1" customWidth="1"/>
    <col min="13573" max="13573" width="12.5703125" bestFit="1" customWidth="1"/>
    <col min="13574" max="13576" width="11.85546875" bestFit="1" customWidth="1"/>
    <col min="13825" max="13825" width="19" bestFit="1" customWidth="1"/>
    <col min="13826" max="13826" width="14.42578125" customWidth="1"/>
    <col min="13827" max="13827" width="11.85546875" bestFit="1" customWidth="1"/>
    <col min="13828" max="13828" width="14" bestFit="1" customWidth="1"/>
    <col min="13829" max="13829" width="12.5703125" bestFit="1" customWidth="1"/>
    <col min="13830" max="13832" width="11.85546875" bestFit="1" customWidth="1"/>
    <col min="14081" max="14081" width="19" bestFit="1" customWidth="1"/>
    <col min="14082" max="14082" width="14.42578125" customWidth="1"/>
    <col min="14083" max="14083" width="11.85546875" bestFit="1" customWidth="1"/>
    <col min="14084" max="14084" width="14" bestFit="1" customWidth="1"/>
    <col min="14085" max="14085" width="12.5703125" bestFit="1" customWidth="1"/>
    <col min="14086" max="14088" width="11.85546875" bestFit="1" customWidth="1"/>
    <col min="14337" max="14337" width="19" bestFit="1" customWidth="1"/>
    <col min="14338" max="14338" width="14.42578125" customWidth="1"/>
    <col min="14339" max="14339" width="11.85546875" bestFit="1" customWidth="1"/>
    <col min="14340" max="14340" width="14" bestFit="1" customWidth="1"/>
    <col min="14341" max="14341" width="12.5703125" bestFit="1" customWidth="1"/>
    <col min="14342" max="14344" width="11.85546875" bestFit="1" customWidth="1"/>
    <col min="14593" max="14593" width="19" bestFit="1" customWidth="1"/>
    <col min="14594" max="14594" width="14.42578125" customWidth="1"/>
    <col min="14595" max="14595" width="11.85546875" bestFit="1" customWidth="1"/>
    <col min="14596" max="14596" width="14" bestFit="1" customWidth="1"/>
    <col min="14597" max="14597" width="12.5703125" bestFit="1" customWidth="1"/>
    <col min="14598" max="14600" width="11.85546875" bestFit="1" customWidth="1"/>
    <col min="14849" max="14849" width="19" bestFit="1" customWidth="1"/>
    <col min="14850" max="14850" width="14.42578125" customWidth="1"/>
    <col min="14851" max="14851" width="11.85546875" bestFit="1" customWidth="1"/>
    <col min="14852" max="14852" width="14" bestFit="1" customWidth="1"/>
    <col min="14853" max="14853" width="12.5703125" bestFit="1" customWidth="1"/>
    <col min="14854" max="14856" width="11.85546875" bestFit="1" customWidth="1"/>
    <col min="15105" max="15105" width="19" bestFit="1" customWidth="1"/>
    <col min="15106" max="15106" width="14.42578125" customWidth="1"/>
    <col min="15107" max="15107" width="11.85546875" bestFit="1" customWidth="1"/>
    <col min="15108" max="15108" width="14" bestFit="1" customWidth="1"/>
    <col min="15109" max="15109" width="12.5703125" bestFit="1" customWidth="1"/>
    <col min="15110" max="15112" width="11.85546875" bestFit="1" customWidth="1"/>
    <col min="15361" max="15361" width="19" bestFit="1" customWidth="1"/>
    <col min="15362" max="15362" width="14.42578125" customWidth="1"/>
    <col min="15363" max="15363" width="11.85546875" bestFit="1" customWidth="1"/>
    <col min="15364" max="15364" width="14" bestFit="1" customWidth="1"/>
    <col min="15365" max="15365" width="12.5703125" bestFit="1" customWidth="1"/>
    <col min="15366" max="15368" width="11.85546875" bestFit="1" customWidth="1"/>
    <col min="15617" max="15617" width="19" bestFit="1" customWidth="1"/>
    <col min="15618" max="15618" width="14.42578125" customWidth="1"/>
    <col min="15619" max="15619" width="11.85546875" bestFit="1" customWidth="1"/>
    <col min="15620" max="15620" width="14" bestFit="1" customWidth="1"/>
    <col min="15621" max="15621" width="12.5703125" bestFit="1" customWidth="1"/>
    <col min="15622" max="15624" width="11.85546875" bestFit="1" customWidth="1"/>
    <col min="15873" max="15873" width="19" bestFit="1" customWidth="1"/>
    <col min="15874" max="15874" width="14.42578125" customWidth="1"/>
    <col min="15875" max="15875" width="11.85546875" bestFit="1" customWidth="1"/>
    <col min="15876" max="15876" width="14" bestFit="1" customWidth="1"/>
    <col min="15877" max="15877" width="12.5703125" bestFit="1" customWidth="1"/>
    <col min="15878" max="15880" width="11.85546875" bestFit="1" customWidth="1"/>
    <col min="16129" max="16129" width="19" bestFit="1" customWidth="1"/>
    <col min="16130" max="16130" width="14.42578125" customWidth="1"/>
    <col min="16131" max="16131" width="11.85546875" bestFit="1" customWidth="1"/>
    <col min="16132" max="16132" width="14" bestFit="1" customWidth="1"/>
    <col min="16133" max="16133" width="12.5703125" bestFit="1" customWidth="1"/>
    <col min="16134" max="16136" width="11.85546875" bestFit="1" customWidth="1"/>
  </cols>
  <sheetData>
    <row r="1" spans="1:5" ht="15.75" x14ac:dyDescent="0.25">
      <c r="A1" s="59" t="s">
        <v>67</v>
      </c>
      <c r="B1" s="59"/>
      <c r="C1" s="59"/>
      <c r="D1" s="59"/>
    </row>
    <row r="2" spans="1:5" ht="16.5" thickBot="1" x14ac:dyDescent="0.3">
      <c r="A2" s="59" t="s">
        <v>76</v>
      </c>
      <c r="B2" s="59"/>
      <c r="C2" s="59"/>
      <c r="D2" s="59"/>
    </row>
    <row r="3" spans="1:5" ht="15.75" x14ac:dyDescent="0.25">
      <c r="A3" s="60"/>
      <c r="B3" s="61" t="s">
        <v>1</v>
      </c>
      <c r="C3" s="62" t="s">
        <v>2</v>
      </c>
      <c r="D3" s="63" t="s">
        <v>1</v>
      </c>
    </row>
    <row r="4" spans="1:5" ht="15.75" x14ac:dyDescent="0.25">
      <c r="A4" s="64"/>
      <c r="B4" s="65">
        <v>45838</v>
      </c>
      <c r="C4" s="66">
        <v>45657</v>
      </c>
      <c r="D4" s="67">
        <v>45473</v>
      </c>
    </row>
    <row r="5" spans="1:5" ht="15.75" x14ac:dyDescent="0.25">
      <c r="A5" s="68" t="s">
        <v>3</v>
      </c>
      <c r="B5" s="69"/>
      <c r="C5" s="69"/>
      <c r="D5" s="70"/>
    </row>
    <row r="6" spans="1:5" ht="15.75" x14ac:dyDescent="0.25">
      <c r="A6" s="64" t="s">
        <v>4</v>
      </c>
      <c r="B6" s="71">
        <v>212703000</v>
      </c>
      <c r="C6" s="71">
        <v>187065000</v>
      </c>
      <c r="D6" s="72">
        <v>202626000</v>
      </c>
    </row>
    <row r="7" spans="1:5" ht="15.75" x14ac:dyDescent="0.25">
      <c r="A7" s="64" t="s">
        <v>5</v>
      </c>
      <c r="B7" s="71">
        <v>128987164</v>
      </c>
      <c r="C7" s="71">
        <v>155642603</v>
      </c>
      <c r="D7" s="72">
        <v>139323435</v>
      </c>
    </row>
    <row r="8" spans="1:5" ht="15.75" x14ac:dyDescent="0.25">
      <c r="A8" s="68" t="s">
        <v>6</v>
      </c>
      <c r="B8" s="73">
        <f t="shared" ref="B8:C8" si="0">SUM(B6:B7)</f>
        <v>341690164</v>
      </c>
      <c r="C8" s="73">
        <f t="shared" si="0"/>
        <v>342707603</v>
      </c>
      <c r="D8" s="73">
        <f>SUM(D6:D7)</f>
        <v>341949435</v>
      </c>
    </row>
    <row r="9" spans="1:5" ht="15.75" x14ac:dyDescent="0.25">
      <c r="A9" s="64"/>
      <c r="B9" s="71"/>
      <c r="C9" s="71"/>
      <c r="D9" s="74"/>
    </row>
    <row r="10" spans="1:5" ht="15.75" x14ac:dyDescent="0.25">
      <c r="A10" s="68" t="s">
        <v>7</v>
      </c>
      <c r="B10" s="75"/>
      <c r="C10" s="75"/>
      <c r="D10" s="74"/>
    </row>
    <row r="11" spans="1:5" ht="15.75" x14ac:dyDescent="0.25">
      <c r="A11" s="64" t="s">
        <v>8</v>
      </c>
      <c r="B11" s="71">
        <v>141392000</v>
      </c>
      <c r="C11" s="71">
        <v>129882000</v>
      </c>
      <c r="D11" s="72">
        <v>155516000</v>
      </c>
      <c r="E11" t="s">
        <v>14</v>
      </c>
    </row>
    <row r="12" spans="1:5" ht="15.75" x14ac:dyDescent="0.25">
      <c r="A12" s="64" t="s">
        <v>9</v>
      </c>
      <c r="B12" s="71">
        <v>66864730</v>
      </c>
      <c r="C12" s="71">
        <v>104755647</v>
      </c>
      <c r="D12" s="72">
        <v>72787422</v>
      </c>
    </row>
    <row r="13" spans="1:5" ht="15.75" x14ac:dyDescent="0.25">
      <c r="A13" s="68" t="s">
        <v>6</v>
      </c>
      <c r="B13" s="73">
        <f t="shared" ref="B13:C13" si="1">SUM(B11:B12)</f>
        <v>208256730</v>
      </c>
      <c r="C13" s="73">
        <f t="shared" si="1"/>
        <v>234637647</v>
      </c>
      <c r="D13" s="73">
        <f>SUM(D11:D12)</f>
        <v>228303422</v>
      </c>
    </row>
    <row r="14" spans="1:5" ht="15.75" x14ac:dyDescent="0.25">
      <c r="A14" s="64"/>
      <c r="B14" s="71"/>
      <c r="C14" s="71"/>
      <c r="D14" s="74"/>
    </row>
    <row r="15" spans="1:5" ht="15.75" x14ac:dyDescent="0.25">
      <c r="A15" s="68" t="s">
        <v>10</v>
      </c>
      <c r="B15" s="75"/>
      <c r="C15" s="75"/>
      <c r="D15" s="74"/>
    </row>
    <row r="16" spans="1:5" ht="15.75" x14ac:dyDescent="0.25">
      <c r="A16" s="64" t="s">
        <v>4</v>
      </c>
      <c r="B16" s="71">
        <v>71311000</v>
      </c>
      <c r="C16" s="71">
        <v>57183000</v>
      </c>
      <c r="D16" s="72">
        <v>47110000</v>
      </c>
    </row>
    <row r="17" spans="1:7" ht="15.75" x14ac:dyDescent="0.25">
      <c r="A17" s="64" t="s">
        <v>5</v>
      </c>
      <c r="B17" s="71">
        <v>62122434</v>
      </c>
      <c r="C17" s="71">
        <v>50886956</v>
      </c>
      <c r="D17" s="72">
        <v>66536013</v>
      </c>
    </row>
    <row r="18" spans="1:7" ht="15.75" x14ac:dyDescent="0.25">
      <c r="A18" s="68" t="s">
        <v>6</v>
      </c>
      <c r="B18" s="73">
        <f t="shared" ref="B18:C18" si="2">SUM(B16:B17)</f>
        <v>133433434</v>
      </c>
      <c r="C18" s="73">
        <f t="shared" si="2"/>
        <v>108069956</v>
      </c>
      <c r="D18" s="73">
        <f>SUM(D16:D17)</f>
        <v>113646013</v>
      </c>
    </row>
    <row r="19" spans="1:7" ht="15.75" x14ac:dyDescent="0.25">
      <c r="A19" s="68"/>
      <c r="B19" s="75"/>
      <c r="C19" s="75"/>
      <c r="D19" s="73"/>
    </row>
    <row r="20" spans="1:7" ht="15.75" x14ac:dyDescent="0.25">
      <c r="A20" s="68" t="s">
        <v>61</v>
      </c>
      <c r="B20" s="75"/>
      <c r="C20" s="75"/>
      <c r="D20" s="73"/>
    </row>
    <row r="21" spans="1:7" ht="15.75" x14ac:dyDescent="0.25">
      <c r="A21" s="64" t="s">
        <v>4</v>
      </c>
      <c r="B21" s="76">
        <v>8608000</v>
      </c>
      <c r="C21" s="76">
        <v>28674000</v>
      </c>
      <c r="D21" s="73" t="s">
        <v>62</v>
      </c>
    </row>
    <row r="22" spans="1:7" ht="15.75" x14ac:dyDescent="0.25">
      <c r="A22" s="64" t="s">
        <v>5</v>
      </c>
      <c r="B22" s="76">
        <v>30963515</v>
      </c>
      <c r="C22" s="76">
        <v>82942684</v>
      </c>
      <c r="D22" s="73" t="s">
        <v>62</v>
      </c>
    </row>
    <row r="23" spans="1:7" ht="15.75" x14ac:dyDescent="0.25">
      <c r="A23" s="68" t="s">
        <v>6</v>
      </c>
      <c r="B23" s="75">
        <f>B21+B22</f>
        <v>39571515</v>
      </c>
      <c r="C23" s="75">
        <f>C21+C22</f>
        <v>111616684</v>
      </c>
      <c r="D23" s="73" t="s">
        <v>62</v>
      </c>
    </row>
    <row r="24" spans="1:7" ht="15.75" x14ac:dyDescent="0.25">
      <c r="A24" s="77"/>
      <c r="B24" s="71"/>
      <c r="C24" s="71"/>
      <c r="D24" s="74"/>
    </row>
    <row r="25" spans="1:7" ht="15.75" x14ac:dyDescent="0.25">
      <c r="A25" s="68" t="s">
        <v>11</v>
      </c>
      <c r="B25" s="75"/>
      <c r="C25" s="75"/>
      <c r="D25" s="74"/>
      <c r="G25" t="s">
        <v>15</v>
      </c>
    </row>
    <row r="26" spans="1:7" ht="15.75" x14ac:dyDescent="0.25">
      <c r="A26" s="64" t="s">
        <v>4</v>
      </c>
      <c r="B26" s="73" t="s">
        <v>62</v>
      </c>
      <c r="C26" s="73" t="s">
        <v>62</v>
      </c>
      <c r="D26" s="78">
        <v>18743000</v>
      </c>
    </row>
    <row r="27" spans="1:7" ht="15.75" x14ac:dyDescent="0.25">
      <c r="A27" s="64" t="s">
        <v>5</v>
      </c>
      <c r="B27" s="73" t="s">
        <v>62</v>
      </c>
      <c r="C27" s="73" t="s">
        <v>62</v>
      </c>
      <c r="D27" s="79">
        <v>55402159</v>
      </c>
    </row>
    <row r="28" spans="1:7" ht="16.5" thickBot="1" x14ac:dyDescent="0.3">
      <c r="A28" s="80" t="s">
        <v>6</v>
      </c>
      <c r="B28" s="81" t="s">
        <v>62</v>
      </c>
      <c r="C28" s="81" t="s">
        <v>62</v>
      </c>
      <c r="D28" s="82">
        <f>SUM(D26:D27)</f>
        <v>74145159</v>
      </c>
    </row>
  </sheetData>
  <mergeCells count="2">
    <mergeCell ref="A2:D2"/>
    <mergeCell ref="A1:D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Q2 Longterm BS</vt:lpstr>
      <vt:lpstr>Q2 Long Term IS</vt:lpstr>
      <vt:lpstr>Q2 General BS</vt:lpstr>
      <vt:lpstr>Q2 General IS</vt:lpstr>
      <vt:lpstr>Q2 Insurance Industry Total  </vt:lpstr>
      <vt:lpstr>'Q2 General IS'!Print_Area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Daphne Scott</dc:creator>
  <cp:lastModifiedBy>Mintrue Providence</cp:lastModifiedBy>
  <cp:lastPrinted>2024-05-14T18:12:25Z</cp:lastPrinted>
  <dcterms:created xsi:type="dcterms:W3CDTF">2019-08-19T15:10:19Z</dcterms:created>
  <dcterms:modified xsi:type="dcterms:W3CDTF">2026-05-20T19:20:16Z</dcterms:modified>
</cp:coreProperties>
</file>