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4\"/>
    </mc:Choice>
  </mc:AlternateContent>
  <xr:revisionPtr revIDLastSave="0" documentId="13_ncr:1_{8F7B2326-4DF7-48CF-8840-42A5E4DF77EF}" xr6:coauthVersionLast="47" xr6:coauthVersionMax="47" xr10:uidLastSave="{00000000-0000-0000-0000-000000000000}"/>
  <bookViews>
    <workbookView xWindow="180" yWindow="435" windowWidth="13950" windowHeight="14265" firstSheet="3" activeTab="4" xr2:uid="{00000000-000D-0000-FFFF-FFFF00000000}"/>
  </bookViews>
  <sheets>
    <sheet name="Q1 Longterm BS" sheetId="16" r:id="rId1"/>
    <sheet name="Q1 Long Term IS" sheetId="17" r:id="rId2"/>
    <sheet name="Q1 General BS" sheetId="21" r:id="rId3"/>
    <sheet name="Q1 General IS" sheetId="19" r:id="rId4"/>
    <sheet name="Q1 Insurance Industry Total  " sheetId="20" r:id="rId5"/>
  </sheets>
  <externalReferences>
    <externalReference r:id="rId6"/>
  </externalReferences>
  <definedNames>
    <definedName name="_xlnm.Print_Area" localSheetId="3">'Q1 General IS'!$A$1:$D$3</definedName>
  </definedNames>
  <calcPr calcId="181029"/>
</workbook>
</file>

<file path=xl/calcChain.xml><?xml version="1.0" encoding="utf-8"?>
<calcChain xmlns="http://schemas.openxmlformats.org/spreadsheetml/2006/main">
  <c r="C23" i="20" l="1"/>
  <c r="D23" i="20"/>
  <c r="B23" i="20"/>
  <c r="C18" i="20"/>
  <c r="D18" i="20"/>
  <c r="B18" i="20"/>
  <c r="C13" i="20"/>
  <c r="D13" i="20"/>
  <c r="B13" i="20"/>
  <c r="C8" i="20"/>
  <c r="D8" i="20"/>
  <c r="B8" i="20"/>
  <c r="C30" i="21"/>
  <c r="B30" i="21"/>
  <c r="C23" i="21"/>
  <c r="C25" i="21" s="1"/>
  <c r="B23" i="21"/>
  <c r="B25" i="21" s="1"/>
  <c r="C16" i="21"/>
  <c r="C19" i="21" s="1"/>
  <c r="B16" i="21"/>
  <c r="B19" i="21" s="1"/>
  <c r="B31" i="21" l="1"/>
  <c r="C31" i="21"/>
  <c r="C20" i="17"/>
  <c r="C19" i="17"/>
  <c r="B19" i="17"/>
  <c r="C11" i="17"/>
  <c r="C14" i="17"/>
  <c r="B11" i="17"/>
  <c r="B14" i="17" s="1"/>
  <c r="C16" i="19"/>
  <c r="C15" i="19"/>
  <c r="B15" i="19"/>
  <c r="C11" i="19"/>
  <c r="C9" i="19"/>
  <c r="B9" i="19"/>
  <c r="B11" i="19" s="1"/>
  <c r="B32" i="16"/>
  <c r="B25" i="16"/>
  <c r="B27" i="16" s="1"/>
  <c r="B16" i="16"/>
  <c r="B19" i="16" s="1"/>
  <c r="C5" i="16"/>
  <c r="A6" i="16"/>
  <c r="C6" i="16"/>
  <c r="A7" i="16"/>
  <c r="C7" i="16"/>
  <c r="A8" i="16"/>
  <c r="C8" i="16"/>
  <c r="A9" i="16"/>
  <c r="C9" i="16"/>
  <c r="A10" i="16"/>
  <c r="C10" i="16"/>
  <c r="A11" i="16"/>
  <c r="C11" i="16"/>
  <c r="A12" i="16"/>
  <c r="C12" i="16"/>
  <c r="A13" i="16"/>
  <c r="C13" i="16"/>
  <c r="A14" i="16"/>
  <c r="C14" i="16"/>
  <c r="A15" i="16"/>
  <c r="C15" i="16"/>
  <c r="A16" i="16"/>
  <c r="A17" i="16"/>
  <c r="C17" i="16"/>
  <c r="A18" i="16"/>
  <c r="C18" i="16"/>
  <c r="A19" i="16"/>
  <c r="A20" i="16"/>
  <c r="C20" i="16"/>
  <c r="A21" i="16"/>
  <c r="C21" i="16"/>
  <c r="A22" i="16"/>
  <c r="C22" i="16"/>
  <c r="A23" i="16"/>
  <c r="C23" i="16"/>
  <c r="A24" i="16"/>
  <c r="C24" i="16"/>
  <c r="A25" i="16"/>
  <c r="A26" i="16"/>
  <c r="C26" i="16"/>
  <c r="A27" i="16"/>
  <c r="A28" i="16"/>
  <c r="C28" i="16"/>
  <c r="A29" i="16"/>
  <c r="C29" i="16"/>
  <c r="A30" i="16"/>
  <c r="C30" i="16"/>
  <c r="A31" i="16"/>
  <c r="C31" i="16"/>
  <c r="A32" i="16"/>
  <c r="B20" i="17" l="1"/>
  <c r="B16" i="19"/>
  <c r="B20" i="19" s="1"/>
  <c r="C32" i="16"/>
  <c r="C25" i="16"/>
  <c r="C27" i="16" s="1"/>
  <c r="C16" i="16"/>
  <c r="C19" i="16" s="1"/>
</calcChain>
</file>

<file path=xl/sharedStrings.xml><?xml version="1.0" encoding="utf-8"?>
<sst xmlns="http://schemas.openxmlformats.org/spreadsheetml/2006/main" count="98" uniqueCount="74">
  <si>
    <t>LONG-TERM INSURANCE BUSINESS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</si>
  <si>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</si>
  <si>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</si>
  <si>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</si>
  <si>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</si>
  <si>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</si>
  <si>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</si>
  <si>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</si>
  <si>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</si>
  <si>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</si>
  <si>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</si>
  <si>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</si>
  <si>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</si>
  <si>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</si>
  <si>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</si>
  <si>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</si>
  <si>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</si>
  <si>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</si>
  <si>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</si>
  <si>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</si>
  <si>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</si>
  <si>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</si>
  <si>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</si>
  <si>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</si>
  <si>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</si>
  <si>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</si>
  <si>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</si>
  <si>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</si>
  <si>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</si>
  <si>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</si>
  <si>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</si>
  <si>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</si>
  <si>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</si>
  <si>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</si>
  <si>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</si>
  <si>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</si>
  <si>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GENERAL INSURANCE BUSINESS</t>
  </si>
  <si>
    <t xml:space="preserve"> </t>
  </si>
  <si>
    <t xml:space="preserve">WITH COMPARATIVE FIGURES </t>
  </si>
  <si>
    <t xml:space="preserve">Insurance Industry Totals </t>
  </si>
  <si>
    <t xml:space="preserve">  </t>
  </si>
  <si>
    <t>N.B. Slight differences in totals are due to rounding.</t>
  </si>
  <si>
    <t>TOTAL (EC$)</t>
  </si>
  <si>
    <t xml:space="preserve">CONSOLIDATED BALANCE SHEET  AS AT MARCH 31, 2024                            </t>
  </si>
  <si>
    <t xml:space="preserve">CONSOLIDATED INCOME STATEMENT AS AT  MARCH 31, 2024                             </t>
  </si>
  <si>
    <t xml:space="preserve">CONSOLIDATED BALANCE SHEET  AS AT MARCH 31, 2024                           </t>
  </si>
  <si>
    <t>TOTAL</t>
  </si>
  <si>
    <t>ASSETS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</si>
  <si>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</si>
  <si>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</si>
  <si>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</si>
  <si>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</si>
  <si>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</si>
  <si>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</si>
  <si>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 and Mutual Funds</t>
  </si>
  <si>
    <t>Investments in Related Parties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</si>
  <si>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</si>
  <si>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</si>
  <si>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</si>
  <si>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</si>
  <si>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</si>
  <si>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</si>
  <si>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</si>
  <si>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</si>
  <si>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</si>
  <si>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</si>
  <si>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</si>
  <si>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</si>
  <si>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</si>
  <si>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</si>
  <si>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</si>
  <si>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</si>
  <si>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Total Liabilities &amp; Capital</t>
  </si>
  <si>
    <t>CONSOLIDATED BALANCE SHEET AS AT  MARCH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</si>
</sst>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_-* #,##0.00_-;\-* #,##0.00_-;_-* &quot;-&quot;??_-;_-@_-"/>
    <numFmt numFmtId="166" formatCode="_(* #,##0_);_(* \(#,##0\);_(* &quot;-&quot;??_);_(@_)"/>
    <numFmt numFmtId="167" formatCode="[$-409]mmm\-yy;@"/>
    <numFmt numFmtId="168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C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/>
    <xf numFmtId="37" fontId="3" fillId="0" borderId="0" xfId="1" applyNumberFormat="1"/>
    <xf numFmtId="0" fontId="8" fillId="0" borderId="0" xfId="1" applyFont="1"/>
    <xf numFmtId="3" fontId="8" fillId="0" borderId="0" xfId="1" applyNumberFormat="1" applyFont="1"/>
    <xf numFmtId="3" fontId="9" fillId="0" borderId="0" xfId="1" applyNumberFormat="1" applyFo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5" fillId="0" borderId="1" xfId="1" applyFont="1" applyBorder="1"/>
    <xf numFmtId="166" fontId="5" fillId="0" borderId="1" xfId="4" applyNumberFormat="1" applyFont="1" applyBorder="1"/>
    <xf numFmtId="0" fontId="4" fillId="0" borderId="1" xfId="1" applyFont="1" applyBorder="1"/>
    <xf numFmtId="166" fontId="4" fillId="0" borderId="1" xfId="4" applyNumberFormat="1" applyFont="1" applyBorder="1"/>
    <xf numFmtId="37" fontId="5" fillId="0" borderId="1" xfId="1" applyNumberFormat="1" applyFont="1" applyBorder="1"/>
    <xf numFmtId="41" fontId="5" fillId="0" borderId="1" xfId="1" applyNumberFormat="1" applyFont="1" applyBorder="1"/>
    <xf numFmtId="37" fontId="4" fillId="0" borderId="1" xfId="1" applyNumberFormat="1" applyFont="1" applyBorder="1"/>
    <xf numFmtId="164" fontId="5" fillId="0" borderId="1" xfId="1" applyNumberFormat="1" applyFont="1" applyBorder="1"/>
    <xf numFmtId="0" fontId="11" fillId="0" borderId="2" xfId="0" applyFont="1" applyBorder="1"/>
    <xf numFmtId="0" fontId="11" fillId="0" borderId="5" xfId="0" applyFont="1" applyBorder="1"/>
    <xf numFmtId="0" fontId="12" fillId="0" borderId="5" xfId="0" applyFont="1" applyBorder="1"/>
    <xf numFmtId="0" fontId="12" fillId="0" borderId="7" xfId="0" applyFont="1" applyBorder="1"/>
    <xf numFmtId="0" fontId="4" fillId="2" borderId="1" xfId="1" applyFont="1" applyFill="1" applyBorder="1" applyAlignment="1">
      <alignment horizontal="center"/>
    </xf>
    <xf numFmtId="17" fontId="4" fillId="2" borderId="1" xfId="1" applyNumberFormat="1" applyFont="1" applyFill="1" applyBorder="1" applyAlignment="1">
      <alignment horizontal="center"/>
    </xf>
    <xf numFmtId="167" fontId="4" fillId="2" borderId="1" xfId="4" applyNumberFormat="1" applyFont="1" applyFill="1" applyBorder="1" applyAlignment="1">
      <alignment horizontal="center"/>
    </xf>
    <xf numFmtId="3" fontId="5" fillId="0" borderId="1" xfId="1" applyNumberFormat="1" applyFont="1" applyBorder="1"/>
    <xf numFmtId="3" fontId="4" fillId="0" borderId="1" xfId="1" applyNumberFormat="1" applyFont="1" applyBorder="1"/>
    <xf numFmtId="38" fontId="4" fillId="0" borderId="1" xfId="1" applyNumberFormat="1" applyFont="1" applyBorder="1"/>
    <xf numFmtId="0" fontId="5" fillId="0" borderId="0" xfId="1" applyFont="1"/>
    <xf numFmtId="0" fontId="4" fillId="0" borderId="1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168" fontId="5" fillId="0" borderId="1" xfId="1" applyNumberFormat="1" applyFont="1" applyBorder="1"/>
    <xf numFmtId="3" fontId="5" fillId="0" borderId="1" xfId="1" applyNumberFormat="1" applyFont="1" applyBorder="1" applyAlignment="1">
      <alignment horizontal="right"/>
    </xf>
    <xf numFmtId="166" fontId="5" fillId="0" borderId="1" xfId="4" applyNumberFormat="1" applyFont="1" applyBorder="1" applyAlignment="1">
      <alignment horizontal="right"/>
    </xf>
    <xf numFmtId="168" fontId="4" fillId="0" borderId="1" xfId="1" applyNumberFormat="1" applyFont="1" applyBorder="1"/>
    <xf numFmtId="3" fontId="4" fillId="0" borderId="1" xfId="4" applyNumberFormat="1" applyFont="1" applyBorder="1" applyAlignment="1">
      <alignment horizontal="right"/>
    </xf>
    <xf numFmtId="166" fontId="4" fillId="0" borderId="1" xfId="4" applyNumberFormat="1" applyFont="1" applyBorder="1" applyAlignment="1">
      <alignment horizontal="right"/>
    </xf>
    <xf numFmtId="3" fontId="3" fillId="0" borderId="0" xfId="1" applyNumberFormat="1"/>
    <xf numFmtId="0" fontId="16" fillId="0" borderId="0" xfId="1" applyFont="1"/>
    <xf numFmtId="0" fontId="4" fillId="3" borderId="1" xfId="1" applyFont="1" applyFill="1" applyBorder="1" applyAlignment="1">
      <alignment horizontal="center" vertical="center"/>
    </xf>
    <xf numFmtId="17" fontId="4" fillId="3" borderId="1" xfId="1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5" fontId="12" fillId="2" borderId="1" xfId="0" applyNumberFormat="1" applyFont="1" applyFill="1" applyBorder="1" applyAlignment="1">
      <alignment horizontal="center" vertical="center"/>
    </xf>
    <xf numFmtId="15" fontId="10" fillId="2" borderId="1" xfId="0" applyNumberFormat="1" applyFont="1" applyFill="1" applyBorder="1" applyAlignment="1">
      <alignment horizontal="center" vertical="center"/>
    </xf>
    <xf numFmtId="15" fontId="12" fillId="2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37" fontId="13" fillId="0" borderId="1" xfId="0" applyNumberFormat="1" applyFont="1" applyBorder="1" applyAlignment="1">
      <alignment horizontal="right" vertical="center"/>
    </xf>
    <xf numFmtId="164" fontId="13" fillId="0" borderId="6" xfId="4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164" fontId="14" fillId="0" borderId="6" xfId="4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164" fontId="13" fillId="0" borderId="1" xfId="4" applyNumberFormat="1" applyFont="1" applyFill="1" applyBorder="1" applyAlignment="1">
      <alignment horizontal="right" vertical="center"/>
    </xf>
    <xf numFmtId="164" fontId="12" fillId="0" borderId="8" xfId="4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DA5776-02D7-4C43-A77F-59DE11A7CDD4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19050</xdr:rowOff>
    </xdr:from>
    <xdr:to>
      <xdr:col>0</xdr:col>
      <xdr:colOff>76200</xdr:colOff>
      <xdr:row>44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79593-3A21-4AC0-B65B-054BA4055C69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713187E-6B1F-4ECA-9BA8-67E4732962E9}"/>
            </a:ext>
          </a:extLst>
        </xdr:cNvPr>
        <xdr:cNvSpPr txBox="1">
          <a:spLocks noChangeArrowheads="1"/>
        </xdr:cNvSpPr>
      </xdr:nvSpPr>
      <xdr:spPr bwMode="auto">
        <a:xfrm>
          <a:off x="3848100" y="3457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C1520E4-E7C2-4FEA-B90E-ABA21BE3768C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-SVR01\Insurance\Quarterly%20Reports\Quarter%201%202023\Calculations%20for%20Quarter%201%20March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B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Gen Ins Quarterly Comparison"/>
      <sheetName val="Retention Ratios"/>
      <sheetName val="Loss Ratios"/>
      <sheetName val="WORKING"/>
    </sheetNames>
    <sheetDataSet>
      <sheetData sheetId="0" refreshError="1"/>
      <sheetData sheetId="1" refreshError="1"/>
      <sheetData sheetId="2" refreshError="1"/>
      <sheetData sheetId="3" refreshError="1">
        <row r="4">
          <cell r="B4">
            <v>45016</v>
          </cell>
        </row>
        <row r="5">
          <cell r="A5" t="str">
            <v>Cash and Deposits</v>
          </cell>
          <cell r="B5">
            <v>47365000</v>
          </cell>
        </row>
        <row r="6">
          <cell r="A6" t="str">
            <v>Government Securities</v>
          </cell>
          <cell r="B6">
            <v>94364000</v>
          </cell>
        </row>
        <row r="7">
          <cell r="A7" t="str">
            <v>Company Bonds and Debentures</v>
          </cell>
          <cell r="B7">
            <v>0</v>
          </cell>
        </row>
        <row r="8">
          <cell r="A8" t="str">
            <v>Secured Loans</v>
          </cell>
          <cell r="B8">
            <v>4693000</v>
          </cell>
        </row>
        <row r="9">
          <cell r="A9" t="str">
            <v>Investments in Real Estate</v>
          </cell>
          <cell r="B9">
            <v>0</v>
          </cell>
        </row>
        <row r="10">
          <cell r="A10" t="str">
            <v>Shares</v>
          </cell>
          <cell r="B10">
            <v>14550000</v>
          </cell>
        </row>
        <row r="11">
          <cell r="A11" t="str">
            <v>Unit Trusts and Mutual Funds</v>
          </cell>
          <cell r="B11">
            <v>0</v>
          </cell>
        </row>
        <row r="12">
          <cell r="A12" t="str">
            <v>Investments in Related Parties</v>
          </cell>
          <cell r="B12">
            <v>992000</v>
          </cell>
        </row>
        <row r="13">
          <cell r="A13" t="str">
            <v>Policy Loans</v>
          </cell>
          <cell r="B13">
            <v>15844000</v>
          </cell>
        </row>
        <row r="14">
          <cell r="A14" t="str">
            <v>Other Investments</v>
          </cell>
          <cell r="B14">
            <v>700000</v>
          </cell>
        </row>
        <row r="15">
          <cell r="A15" t="str">
            <v>Total Cash and Investments</v>
          </cell>
        </row>
        <row r="16">
          <cell r="A16" t="str">
            <v>Other Current Assets</v>
          </cell>
          <cell r="B16">
            <v>10437000</v>
          </cell>
        </row>
        <row r="17">
          <cell r="A17" t="str">
            <v>Fixed Assets</v>
          </cell>
          <cell r="B17">
            <v>5974000</v>
          </cell>
        </row>
        <row r="18">
          <cell r="A18" t="str">
            <v>Total Assets</v>
          </cell>
        </row>
        <row r="19">
          <cell r="A19" t="str">
            <v>Unearned Premium Provision</v>
          </cell>
          <cell r="B19">
            <v>144000</v>
          </cell>
        </row>
        <row r="20">
          <cell r="A20" t="str">
            <v>Claims Provision</v>
          </cell>
          <cell r="B20">
            <v>2303000</v>
          </cell>
        </row>
        <row r="21">
          <cell r="A21" t="str">
            <v>Life Insurance and Annuity Provisions</v>
          </cell>
          <cell r="B21">
            <v>92454000</v>
          </cell>
        </row>
        <row r="22">
          <cell r="A22" t="str">
            <v xml:space="preserve">Deposit Administration Funds </v>
          </cell>
          <cell r="B22">
            <v>30158000</v>
          </cell>
        </row>
        <row r="23">
          <cell r="A23" t="str">
            <v>Other Provision</v>
          </cell>
          <cell r="B23">
            <v>12832000</v>
          </cell>
        </row>
        <row r="24">
          <cell r="A24" t="str">
            <v>Total Insurance Liabilities</v>
          </cell>
        </row>
        <row r="25">
          <cell r="A25" t="str">
            <v>Other Liabilities</v>
          </cell>
          <cell r="B25">
            <v>12217000</v>
          </cell>
        </row>
        <row r="26">
          <cell r="A26" t="str">
            <v>Total Liabilities</v>
          </cell>
        </row>
        <row r="27">
          <cell r="A27" t="str">
            <v>Share Capital</v>
          </cell>
          <cell r="B27">
            <v>0</v>
          </cell>
        </row>
        <row r="28">
          <cell r="A28" t="str">
            <v>Head Office Account</v>
          </cell>
          <cell r="B28">
            <v>37254000</v>
          </cell>
        </row>
        <row r="29">
          <cell r="A29" t="str">
            <v>Retained Earnings</v>
          </cell>
          <cell r="B29">
            <v>6556000</v>
          </cell>
        </row>
        <row r="30">
          <cell r="A30" t="str">
            <v>Reserves</v>
          </cell>
          <cell r="B30">
            <v>1003000</v>
          </cell>
        </row>
        <row r="31">
          <cell r="A31" t="str">
            <v>Total Capital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F80-B5D2-4850-8290-9018C97DC496}">
  <sheetPr>
    <tabColor theme="6" tint="0.39997558519241921"/>
  </sheetPr>
  <dimension ref="A1:E34"/>
  <sheetViews>
    <sheetView showGridLines="0" topLeftCell="A4" workbookViewId="0">
      <selection activeCell="C29" sqref="C29"/>
    </sheetView>
  </sheetViews>
  <sheetFormatPr defaultColWidth="36.5703125" defaultRowHeight="12.75" x14ac:dyDescent="0.2"/>
  <cols>
    <col min="1" max="1" width="34.85546875" style="3" customWidth="1"/>
    <col min="2" max="2" width="13.85546875" style="3" customWidth="1"/>
    <col min="3" max="3" width="14" style="3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1" spans="1:3" ht="26.25" customHeight="1" x14ac:dyDescent="0.25">
      <c r="A1" s="58" t="s">
        <v>43</v>
      </c>
      <c r="B1" s="58"/>
      <c r="C1" s="58"/>
    </row>
    <row r="2" spans="1:3" ht="15" x14ac:dyDescent="0.25">
      <c r="A2" s="58" t="s">
        <v>38</v>
      </c>
      <c r="B2" s="58"/>
      <c r="C2" s="58"/>
    </row>
    <row r="3" spans="1:3" ht="15" x14ac:dyDescent="0.25">
      <c r="A3" s="58" t="s">
        <v>0</v>
      </c>
      <c r="B3" s="58"/>
      <c r="C3" s="58"/>
    </row>
    <row r="4" spans="1:3" ht="15" x14ac:dyDescent="0.25">
      <c r="A4" s="8"/>
      <c r="B4" s="20" t="s">
        <v>42</v>
      </c>
      <c r="C4" s="20" t="s">
        <v>42</v>
      </c>
    </row>
    <row r="5" spans="1:3" ht="15" x14ac:dyDescent="0.25">
      <c r="A5" s="8"/>
      <c r="B5" s="22">
        <v>45382</v>
      </c>
      <c r="C5" s="22">
        <f>'[1]LT BS Report'!B4</f>
        <v>45016</v>
      </c>
    </row>
    <row r="6" spans="1:3" ht="15" x14ac:dyDescent="0.25">
      <c r="A6" s="8" t="str">
        <f>'[1]LT BS Report'!A5</f>
        <v>Cash and Deposits</v>
      </c>
      <c r="B6" s="23">
        <v>48951000</v>
      </c>
      <c r="C6" s="9">
        <f>'[1]LT BS Report'!B5</f>
        <v>47365000</v>
      </c>
    </row>
    <row r="7" spans="1:3" ht="15" x14ac:dyDescent="0.25">
      <c r="A7" s="8" t="str">
        <f>'[1]LT BS Report'!A6</f>
        <v>Government Securities</v>
      </c>
      <c r="B7" s="23">
        <v>99291000</v>
      </c>
      <c r="C7" s="9">
        <f>'[1]LT BS Report'!B6</f>
        <v>94364000</v>
      </c>
    </row>
    <row r="8" spans="1:3" ht="15" x14ac:dyDescent="0.25">
      <c r="A8" s="8" t="str">
        <f>'[1]LT BS Report'!A7</f>
        <v>Company Bonds and Debentures</v>
      </c>
      <c r="B8" s="23"/>
      <c r="C8" s="9">
        <f>'[1]LT BS Report'!B7</f>
        <v>0</v>
      </c>
    </row>
    <row r="9" spans="1:3" ht="15" x14ac:dyDescent="0.25">
      <c r="A9" s="8" t="str">
        <f>'[1]LT BS Report'!A8</f>
        <v>Secured Loans</v>
      </c>
      <c r="B9" s="23">
        <v>4631000</v>
      </c>
      <c r="C9" s="9">
        <f>'[1]LT BS Report'!B8</f>
        <v>4693000</v>
      </c>
    </row>
    <row r="10" spans="1:3" ht="15" x14ac:dyDescent="0.25">
      <c r="A10" s="8" t="str">
        <f>'[1]LT BS Report'!A9</f>
        <v>Investments in Real Estate</v>
      </c>
      <c r="B10" s="23"/>
      <c r="C10" s="9">
        <f>'[1]LT BS Report'!B9</f>
        <v>0</v>
      </c>
    </row>
    <row r="11" spans="1:3" ht="15" x14ac:dyDescent="0.25">
      <c r="A11" s="8" t="str">
        <f>'[1]LT BS Report'!A10</f>
        <v>Shares</v>
      </c>
      <c r="B11" s="23">
        <v>13304000</v>
      </c>
      <c r="C11" s="9">
        <f>'[1]LT BS Report'!B10</f>
        <v>14550000</v>
      </c>
    </row>
    <row r="12" spans="1:3" ht="15" x14ac:dyDescent="0.25">
      <c r="A12" s="8" t="str">
        <f>'[1]LT BS Report'!A11</f>
        <v>Unit Trusts and Mutual Funds</v>
      </c>
      <c r="B12" s="23"/>
      <c r="C12" s="9">
        <f>'[1]LT BS Report'!B11</f>
        <v>0</v>
      </c>
    </row>
    <row r="13" spans="1:3" ht="15" x14ac:dyDescent="0.25">
      <c r="A13" s="8" t="str">
        <f>'[1]LT BS Report'!A12</f>
        <v>Investments in Related Parties</v>
      </c>
      <c r="B13" s="23">
        <v>993000</v>
      </c>
      <c r="C13" s="9">
        <f>'[1]LT BS Report'!B12</f>
        <v>992000</v>
      </c>
    </row>
    <row r="14" spans="1:3" ht="15" x14ac:dyDescent="0.25">
      <c r="A14" s="8" t="str">
        <f>'[1]LT BS Report'!A13</f>
        <v>Policy Loans</v>
      </c>
      <c r="B14" s="23">
        <v>16882000</v>
      </c>
      <c r="C14" s="9">
        <f>'[1]LT BS Report'!B13</f>
        <v>15844000</v>
      </c>
    </row>
    <row r="15" spans="1:3" ht="15" x14ac:dyDescent="0.25">
      <c r="A15" s="8" t="str">
        <f>'[1]LT BS Report'!A14</f>
        <v>Other Investments</v>
      </c>
      <c r="B15" s="23">
        <v>700000</v>
      </c>
      <c r="C15" s="9">
        <f>'[1]LT BS Report'!B14</f>
        <v>700000</v>
      </c>
    </row>
    <row r="16" spans="1:3" ht="15" x14ac:dyDescent="0.25">
      <c r="A16" s="10" t="str">
        <f>'[1]LT BS Report'!A15</f>
        <v>Total Cash and Investments</v>
      </c>
      <c r="B16" s="11">
        <f>SUM(B6:B15)</f>
        <v>184752000</v>
      </c>
      <c r="C16" s="11">
        <f>SUM(C6:C15)</f>
        <v>178508000</v>
      </c>
    </row>
    <row r="17" spans="1:5" ht="15" x14ac:dyDescent="0.25">
      <c r="A17" s="8" t="str">
        <f>'[1]LT BS Report'!A16</f>
        <v>Other Current Assets</v>
      </c>
      <c r="B17" s="23">
        <v>9951000</v>
      </c>
      <c r="C17" s="9">
        <f>'[1]LT BS Report'!B16</f>
        <v>10437000</v>
      </c>
    </row>
    <row r="18" spans="1:5" ht="15" x14ac:dyDescent="0.25">
      <c r="A18" s="8" t="str">
        <f>'[1]LT BS Report'!A17</f>
        <v>Fixed Assets</v>
      </c>
      <c r="B18" s="23">
        <v>5912000</v>
      </c>
      <c r="C18" s="9">
        <f>'[1]LT BS Report'!B17</f>
        <v>5974000</v>
      </c>
    </row>
    <row r="19" spans="1:5" ht="15" x14ac:dyDescent="0.25">
      <c r="A19" s="10" t="str">
        <f>'[1]LT BS Report'!A18</f>
        <v>Total Assets</v>
      </c>
      <c r="B19" s="11">
        <f>SUM(B16:B18)</f>
        <v>200615000</v>
      </c>
      <c r="C19" s="11">
        <f>SUM(C16:C18)</f>
        <v>194919000</v>
      </c>
    </row>
    <row r="20" spans="1:5" ht="15" x14ac:dyDescent="0.25">
      <c r="A20" s="8" t="str">
        <f>'[1]LT BS Report'!A19</f>
        <v>Unearned Premium Provision</v>
      </c>
      <c r="B20" s="23">
        <v>137000</v>
      </c>
      <c r="C20" s="9">
        <f>'[1]LT BS Report'!B19</f>
        <v>144000</v>
      </c>
    </row>
    <row r="21" spans="1:5" ht="15" x14ac:dyDescent="0.25">
      <c r="A21" s="8" t="str">
        <f>'[1]LT BS Report'!A20</f>
        <v>Claims Provision</v>
      </c>
      <c r="B21" s="23">
        <v>2221000</v>
      </c>
      <c r="C21" s="9">
        <f>'[1]LT BS Report'!B20</f>
        <v>2303000</v>
      </c>
    </row>
    <row r="22" spans="1:5" ht="15" x14ac:dyDescent="0.25">
      <c r="A22" s="8" t="str">
        <f>'[1]LT BS Report'!A21</f>
        <v>Life Insurance and Annuity Provisions</v>
      </c>
      <c r="B22" s="23">
        <v>97956000</v>
      </c>
      <c r="C22" s="9">
        <f>'[1]LT BS Report'!B21</f>
        <v>92454000</v>
      </c>
    </row>
    <row r="23" spans="1:5" ht="15" x14ac:dyDescent="0.25">
      <c r="A23" s="8" t="str">
        <f>'[1]LT BS Report'!A22</f>
        <v xml:space="preserve">Deposit Administration Funds </v>
      </c>
      <c r="B23" s="23">
        <v>31386000</v>
      </c>
      <c r="C23" s="9">
        <f>'[1]LT BS Report'!B22</f>
        <v>30158000</v>
      </c>
    </row>
    <row r="24" spans="1:5" ht="15" x14ac:dyDescent="0.25">
      <c r="A24" s="8" t="str">
        <f>'[1]LT BS Report'!A23</f>
        <v>Other Provision</v>
      </c>
      <c r="B24" s="23">
        <v>11978000</v>
      </c>
      <c r="C24" s="9">
        <f>'[1]LT BS Report'!B23</f>
        <v>12832000</v>
      </c>
    </row>
    <row r="25" spans="1:5" ht="15" x14ac:dyDescent="0.25">
      <c r="A25" s="10" t="str">
        <f>'[1]LT BS Report'!A24</f>
        <v>Total Insurance Liabilities</v>
      </c>
      <c r="B25" s="11">
        <f>SUM(B20:B24)</f>
        <v>143678000</v>
      </c>
      <c r="C25" s="11">
        <f>SUM(C20:C24)</f>
        <v>137891000</v>
      </c>
    </row>
    <row r="26" spans="1:5" ht="15" x14ac:dyDescent="0.25">
      <c r="A26" s="8" t="str">
        <f>'[1]LT BS Report'!A25</f>
        <v>Other Liabilities</v>
      </c>
      <c r="B26" s="23">
        <v>9212000</v>
      </c>
      <c r="C26" s="9">
        <f>'[1]LT BS Report'!B25</f>
        <v>12217000</v>
      </c>
    </row>
    <row r="27" spans="1:5" ht="15" x14ac:dyDescent="0.25">
      <c r="A27" s="10" t="str">
        <f>'[1]LT BS Report'!A26</f>
        <v>Total Liabilities</v>
      </c>
      <c r="B27" s="11">
        <f>SUM(B25:B26)</f>
        <v>152890000</v>
      </c>
      <c r="C27" s="11">
        <f>SUM(C25:C26)</f>
        <v>150108000</v>
      </c>
    </row>
    <row r="28" spans="1:5" ht="15" x14ac:dyDescent="0.25">
      <c r="A28" s="8" t="str">
        <f>'[1]LT BS Report'!A27</f>
        <v>Share Capital</v>
      </c>
      <c r="B28" s="23">
        <v>0</v>
      </c>
      <c r="C28" s="9">
        <f>'[1]LT BS Report'!B27</f>
        <v>0</v>
      </c>
    </row>
    <row r="29" spans="1:5" ht="15" x14ac:dyDescent="0.25">
      <c r="A29" s="8" t="str">
        <f>'[1]LT BS Report'!A28</f>
        <v>Head Office Account</v>
      </c>
      <c r="B29" s="23">
        <v>36340000</v>
      </c>
      <c r="C29" s="9">
        <f>'[1]LT BS Report'!B28</f>
        <v>37254000</v>
      </c>
    </row>
    <row r="30" spans="1:5" ht="15" x14ac:dyDescent="0.25">
      <c r="A30" s="8" t="str">
        <f>'[1]LT BS Report'!A29</f>
        <v>Retained Earnings</v>
      </c>
      <c r="B30" s="23">
        <v>10495000</v>
      </c>
      <c r="C30" s="9">
        <f>'[1]LT BS Report'!B29</f>
        <v>6556000</v>
      </c>
      <c r="E30" s="2"/>
    </row>
    <row r="31" spans="1:5" ht="15" x14ac:dyDescent="0.25">
      <c r="A31" s="8" t="str">
        <f>'[1]LT BS Report'!A30</f>
        <v>Reserves</v>
      </c>
      <c r="B31" s="23">
        <v>892000</v>
      </c>
      <c r="C31" s="9">
        <f>'[1]LT BS Report'!B30</f>
        <v>1003000</v>
      </c>
    </row>
    <row r="32" spans="1:5" ht="15" x14ac:dyDescent="0.25">
      <c r="A32" s="10" t="str">
        <f>'[1]LT BS Report'!A31</f>
        <v>Total Capital</v>
      </c>
      <c r="B32" s="11">
        <f>SUM(B29:B31)</f>
        <v>47727000</v>
      </c>
      <c r="C32" s="11">
        <f>SUM(C29:C31)</f>
        <v>44813000</v>
      </c>
    </row>
    <row r="33" spans="1:3" ht="15" x14ac:dyDescent="0.25">
      <c r="A33" t="s">
        <v>41</v>
      </c>
      <c r="B33"/>
      <c r="C33" s="4"/>
    </row>
    <row r="34" spans="1:3" x14ac:dyDescent="0.2">
      <c r="C34" s="5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C94C-1978-418A-9AED-EE1391D44CA3}">
  <sheetPr>
    <tabColor theme="6" tint="0.39997558519241921"/>
  </sheetPr>
  <dimension ref="A1:C46"/>
  <sheetViews>
    <sheetView showGridLines="0" workbookViewId="0">
      <selection activeCell="B19" sqref="B19"/>
    </sheetView>
  </sheetViews>
  <sheetFormatPr defaultColWidth="19.7109375" defaultRowHeight="12.75" x14ac:dyDescent="0.2"/>
  <cols>
    <col min="1" max="1" width="30.42578125" style="1" customWidth="1"/>
    <col min="2" max="2" width="16.5703125" style="1" customWidth="1"/>
    <col min="3" max="3" width="16.140625" style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3" width="9.140625" style="1" customWidth="1"/>
    <col min="16384" max="16384" width="19.7109375" style="1"/>
  </cols>
  <sheetData>
    <row r="1" spans="1:3" ht="12.75" customHeight="1" x14ac:dyDescent="0.2">
      <c r="A1" s="59" t="s">
        <v>44</v>
      </c>
      <c r="B1" s="59"/>
      <c r="C1" s="59"/>
    </row>
    <row r="2" spans="1:3" ht="12.75" customHeight="1" x14ac:dyDescent="0.2">
      <c r="A2" s="59"/>
      <c r="B2" s="59"/>
      <c r="C2" s="59"/>
    </row>
    <row r="3" spans="1:3" ht="15" x14ac:dyDescent="0.25">
      <c r="A3" s="59" t="s">
        <v>38</v>
      </c>
      <c r="B3" s="59"/>
      <c r="C3" s="59"/>
    </row>
    <row r="4" spans="1:3" ht="15" x14ac:dyDescent="0.25">
      <c r="A4" s="59" t="s">
        <v>0</v>
      </c>
      <c r="B4" s="59"/>
      <c r="C4" s="59"/>
    </row>
    <row r="5" spans="1:3" ht="15" x14ac:dyDescent="0.25">
      <c r="A5" s="7"/>
      <c r="B5" s="7"/>
      <c r="C5" s="7"/>
    </row>
    <row r="6" spans="1:3" ht="15" x14ac:dyDescent="0.25">
      <c r="A6" s="8"/>
      <c r="B6" s="20" t="s">
        <v>42</v>
      </c>
      <c r="C6" s="20" t="s">
        <v>42</v>
      </c>
    </row>
    <row r="7" spans="1:3" ht="15" x14ac:dyDescent="0.25">
      <c r="A7" s="8"/>
      <c r="B7" s="21">
        <v>45379</v>
      </c>
      <c r="C7" s="21">
        <v>45016</v>
      </c>
    </row>
    <row r="8" spans="1:3" ht="15" x14ac:dyDescent="0.25">
      <c r="A8" s="8" t="s">
        <v>1</v>
      </c>
      <c r="B8" s="23">
        <v>9171000</v>
      </c>
      <c r="C8" s="12">
        <v>8107000</v>
      </c>
    </row>
    <row r="9" spans="1:3" ht="15" x14ac:dyDescent="0.25">
      <c r="A9" s="8" t="s">
        <v>2</v>
      </c>
      <c r="B9" s="23"/>
      <c r="C9" s="13">
        <v>0</v>
      </c>
    </row>
    <row r="10" spans="1:3" ht="15" x14ac:dyDescent="0.25">
      <c r="A10" s="8" t="s">
        <v>3</v>
      </c>
      <c r="B10" s="23">
        <v>289000</v>
      </c>
      <c r="C10" s="12">
        <v>242000</v>
      </c>
    </row>
    <row r="11" spans="1:3" ht="15" x14ac:dyDescent="0.25">
      <c r="A11" s="10" t="s">
        <v>4</v>
      </c>
      <c r="B11" s="24">
        <f>B8-B10</f>
        <v>8882000</v>
      </c>
      <c r="C11" s="24">
        <f>C8-C10</f>
        <v>7865000</v>
      </c>
    </row>
    <row r="12" spans="1:3" ht="15" x14ac:dyDescent="0.25">
      <c r="A12" s="8" t="s">
        <v>5</v>
      </c>
      <c r="B12" s="23">
        <v>2854000</v>
      </c>
      <c r="C12" s="12">
        <v>2237000</v>
      </c>
    </row>
    <row r="13" spans="1:3" ht="15" x14ac:dyDescent="0.25">
      <c r="A13" s="8" t="s">
        <v>6</v>
      </c>
      <c r="B13" s="23">
        <v>233000</v>
      </c>
      <c r="C13" s="12">
        <v>493000</v>
      </c>
    </row>
    <row r="14" spans="1:3" ht="15" x14ac:dyDescent="0.25">
      <c r="A14" s="10" t="s">
        <v>7</v>
      </c>
      <c r="B14" s="24">
        <f>SUM(B11:B13)</f>
        <v>11969000</v>
      </c>
      <c r="C14" s="24">
        <f>SUM(C11:C13)</f>
        <v>10595000</v>
      </c>
    </row>
    <row r="15" spans="1:3" ht="15" x14ac:dyDescent="0.25">
      <c r="A15" s="8" t="s">
        <v>8</v>
      </c>
      <c r="B15" s="23">
        <v>6586000</v>
      </c>
      <c r="C15" s="12">
        <v>8913000</v>
      </c>
    </row>
    <row r="16" spans="1:3" ht="15" x14ac:dyDescent="0.25">
      <c r="A16" s="8" t="s">
        <v>9</v>
      </c>
      <c r="B16" s="23">
        <v>1513000</v>
      </c>
      <c r="C16" s="12">
        <v>1199000</v>
      </c>
    </row>
    <row r="17" spans="1:3" ht="15" x14ac:dyDescent="0.25">
      <c r="A17" s="8" t="s">
        <v>10</v>
      </c>
      <c r="B17" s="23">
        <v>2652000</v>
      </c>
      <c r="C17" s="12">
        <v>2464000</v>
      </c>
    </row>
    <row r="18" spans="1:3" ht="15" x14ac:dyDescent="0.25">
      <c r="A18" s="8" t="s">
        <v>11</v>
      </c>
      <c r="B18" s="23">
        <v>353000</v>
      </c>
      <c r="C18" s="12">
        <v>277000</v>
      </c>
    </row>
    <row r="19" spans="1:3" ht="15" x14ac:dyDescent="0.25">
      <c r="A19" s="10" t="s">
        <v>12</v>
      </c>
      <c r="B19" s="24">
        <f>SUM(B15:B18)</f>
        <v>11104000</v>
      </c>
      <c r="C19" s="24">
        <f>SUM(C15:C18)</f>
        <v>12853000</v>
      </c>
    </row>
    <row r="20" spans="1:3" ht="15" x14ac:dyDescent="0.25">
      <c r="A20" s="10" t="s">
        <v>13</v>
      </c>
      <c r="B20" s="25">
        <f>(B14-B19)</f>
        <v>865000</v>
      </c>
      <c r="C20" s="14">
        <f>(C14-C19)</f>
        <v>-2258000</v>
      </c>
    </row>
    <row r="21" spans="1:3" ht="15" x14ac:dyDescent="0.25">
      <c r="A21" s="7"/>
      <c r="B21" s="7"/>
      <c r="C21" s="7"/>
    </row>
    <row r="22" spans="1:3" ht="15" x14ac:dyDescent="0.25">
      <c r="A22" s="7"/>
      <c r="B22" s="7"/>
      <c r="C22" s="7"/>
    </row>
    <row r="23" spans="1:3" ht="15" x14ac:dyDescent="0.25">
      <c r="A23" s="7"/>
      <c r="B23" s="7"/>
      <c r="C23" s="7"/>
    </row>
    <row r="24" spans="1:3" ht="15" x14ac:dyDescent="0.25">
      <c r="A24" s="7"/>
      <c r="B24" s="7"/>
      <c r="C24" s="7"/>
    </row>
    <row r="25" spans="1:3" ht="15" x14ac:dyDescent="0.25">
      <c r="A25" s="7"/>
      <c r="B25" s="7"/>
      <c r="C25" s="7"/>
    </row>
    <row r="26" spans="1:3" ht="15" x14ac:dyDescent="0.25">
      <c r="A26" s="7"/>
      <c r="B26" s="7"/>
      <c r="C26" s="7"/>
    </row>
    <row r="27" spans="1:3" ht="15" x14ac:dyDescent="0.25">
      <c r="A27" s="7"/>
      <c r="B27" s="7"/>
      <c r="C27" s="7"/>
    </row>
    <row r="43" spans="1:3" ht="15" x14ac:dyDescent="0.25">
      <c r="A43" s="7"/>
      <c r="B43" s="7"/>
      <c r="C43" s="7"/>
    </row>
    <row r="44" spans="1:3" ht="15" x14ac:dyDescent="0.25">
      <c r="A44" s="7"/>
      <c r="B44" s="7"/>
      <c r="C44" s="7"/>
    </row>
    <row r="45" spans="1:3" ht="15" x14ac:dyDescent="0.25">
      <c r="A45" s="7"/>
      <c r="B45" s="7"/>
      <c r="C45" s="7"/>
    </row>
    <row r="46" spans="1:3" ht="15" x14ac:dyDescent="0.25">
      <c r="A46" s="7"/>
      <c r="B46" s="7"/>
      <c r="C46" s="7"/>
    </row>
  </sheetData>
  <mergeCells count="3">
    <mergeCell ref="A1:C2"/>
    <mergeCell ref="A3:C3"/>
    <mergeCell ref="A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D65C-9C04-4829-8975-194122DC1E68}">
  <sheetPr>
    <tabColor theme="6" tint="0.39997558519241921"/>
  </sheetPr>
  <dimension ref="A1:E41"/>
  <sheetViews>
    <sheetView showGridLines="0" topLeftCell="A10" workbookViewId="0">
      <selection activeCell="C19" sqref="C19"/>
    </sheetView>
  </sheetViews>
  <sheetFormatPr defaultColWidth="31.85546875" defaultRowHeight="12.75" x14ac:dyDescent="0.2"/>
  <cols>
    <col min="1" max="1" width="29.28515625" style="1" customWidth="1"/>
    <col min="2" max="2" width="16.7109375" style="1" customWidth="1"/>
    <col min="3" max="3" width="16.42578125" style="1" customWidth="1"/>
    <col min="4" max="4" width="12.5703125" style="1" bestFit="1" customWidth="1"/>
    <col min="5" max="5" width="12.140625" style="1" bestFit="1" customWidth="1"/>
    <col min="6" max="6" width="10.140625" style="1" bestFit="1" customWidth="1"/>
    <col min="7" max="7" width="12.85546875" style="1" bestFit="1" customWidth="1"/>
    <col min="8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4" width="9.140625" style="1" customWidth="1"/>
  </cols>
  <sheetData>
    <row r="1" spans="1:5" ht="15" x14ac:dyDescent="0.25">
      <c r="A1" s="58" t="s">
        <v>73</v>
      </c>
      <c r="B1" s="58"/>
      <c r="C1" s="58"/>
    </row>
    <row r="2" spans="1:5" ht="15" x14ac:dyDescent="0.25">
      <c r="A2" s="58" t="s">
        <v>38</v>
      </c>
      <c r="B2" s="58"/>
      <c r="C2" s="58"/>
    </row>
    <row r="3" spans="1:5" ht="15" x14ac:dyDescent="0.25">
      <c r="A3" s="58" t="s">
        <v>36</v>
      </c>
      <c r="B3" s="58"/>
      <c r="C3" s="58"/>
      <c r="D3" s="26"/>
      <c r="E3" s="26"/>
    </row>
    <row r="4" spans="1:5" ht="15" x14ac:dyDescent="0.25">
      <c r="A4" s="8"/>
      <c r="B4" s="37" t="s">
        <v>46</v>
      </c>
      <c r="C4" s="37" t="s">
        <v>46</v>
      </c>
    </row>
    <row r="5" spans="1:5" ht="15" x14ac:dyDescent="0.25">
      <c r="A5" s="8"/>
      <c r="B5" s="38">
        <v>45382</v>
      </c>
      <c r="C5" s="38">
        <v>45016</v>
      </c>
    </row>
    <row r="6" spans="1:5" ht="15" x14ac:dyDescent="0.25">
      <c r="A6" s="10" t="s">
        <v>47</v>
      </c>
      <c r="B6" s="27"/>
      <c r="C6" s="28"/>
    </row>
    <row r="7" spans="1:5" ht="15" x14ac:dyDescent="0.25">
      <c r="A7" s="29" t="s">
        <v>48</v>
      </c>
      <c r="B7" s="30">
        <v>37370335</v>
      </c>
      <c r="C7" s="31">
        <v>32349106</v>
      </c>
    </row>
    <row r="8" spans="1:5" ht="15" x14ac:dyDescent="0.25">
      <c r="A8" s="29" t="s">
        <v>49</v>
      </c>
      <c r="B8" s="30">
        <v>25586712</v>
      </c>
      <c r="C8" s="31">
        <v>22762470</v>
      </c>
    </row>
    <row r="9" spans="1:5" ht="15" x14ac:dyDescent="0.25">
      <c r="A9" s="29" t="s">
        <v>50</v>
      </c>
      <c r="B9" s="30">
        <v>2432000</v>
      </c>
      <c r="C9" s="31">
        <v>2340000</v>
      </c>
    </row>
    <row r="10" spans="1:5" ht="15" x14ac:dyDescent="0.25">
      <c r="A10" s="29" t="s">
        <v>51</v>
      </c>
      <c r="B10" s="30">
        <v>161000</v>
      </c>
      <c r="C10" s="31">
        <v>161000</v>
      </c>
    </row>
    <row r="11" spans="1:5" ht="15" x14ac:dyDescent="0.25">
      <c r="A11" s="29" t="s">
        <v>52</v>
      </c>
      <c r="B11" s="30">
        <v>4679960</v>
      </c>
      <c r="C11" s="31">
        <v>4563960</v>
      </c>
    </row>
    <row r="12" spans="1:5" ht="15" x14ac:dyDescent="0.25">
      <c r="A12" s="29" t="s">
        <v>53</v>
      </c>
      <c r="B12" s="30">
        <v>103000</v>
      </c>
      <c r="C12" s="31">
        <v>158000</v>
      </c>
    </row>
    <row r="13" spans="1:5" ht="15" x14ac:dyDescent="0.25">
      <c r="A13" s="29" t="s">
        <v>54</v>
      </c>
      <c r="B13" s="30">
        <v>0</v>
      </c>
      <c r="C13" s="31"/>
    </row>
    <row r="14" spans="1:5" ht="15" x14ac:dyDescent="0.25">
      <c r="A14" s="29" t="s">
        <v>55</v>
      </c>
      <c r="B14" s="30">
        <v>4136787</v>
      </c>
      <c r="C14" s="31">
        <v>2896859</v>
      </c>
    </row>
    <row r="15" spans="1:5" ht="15" x14ac:dyDescent="0.25">
      <c r="A15" s="29" t="s">
        <v>56</v>
      </c>
      <c r="B15" s="30">
        <v>4926498</v>
      </c>
      <c r="C15" s="31">
        <v>8181498</v>
      </c>
    </row>
    <row r="16" spans="1:5" ht="15" x14ac:dyDescent="0.25">
      <c r="A16" s="32" t="s">
        <v>57</v>
      </c>
      <c r="B16" s="33">
        <f>SUM(B7:B15)</f>
        <v>79396292</v>
      </c>
      <c r="C16" s="34">
        <f>SUM(C7:C15)</f>
        <v>73412893</v>
      </c>
    </row>
    <row r="17" spans="1:5" ht="15" x14ac:dyDescent="0.25">
      <c r="A17" s="29" t="s">
        <v>58</v>
      </c>
      <c r="B17" s="30">
        <v>40508935</v>
      </c>
      <c r="C17" s="31">
        <v>40996985</v>
      </c>
    </row>
    <row r="18" spans="1:5" ht="15" x14ac:dyDescent="0.25">
      <c r="A18" s="29" t="s">
        <v>59</v>
      </c>
      <c r="B18" s="30">
        <v>10367932</v>
      </c>
      <c r="C18" s="31">
        <v>10555804</v>
      </c>
    </row>
    <row r="19" spans="1:5" ht="15" x14ac:dyDescent="0.25">
      <c r="A19" s="32" t="s">
        <v>60</v>
      </c>
      <c r="B19" s="33">
        <f>SUM(B16:B18)</f>
        <v>130273159</v>
      </c>
      <c r="C19" s="34">
        <f>SUM(C16:C18)</f>
        <v>124965682</v>
      </c>
    </row>
    <row r="20" spans="1:5" ht="15" x14ac:dyDescent="0.25">
      <c r="A20" s="8" t="s">
        <v>61</v>
      </c>
      <c r="B20" s="30">
        <v>28230895</v>
      </c>
      <c r="C20" s="31">
        <v>31456165</v>
      </c>
    </row>
    <row r="21" spans="1:5" ht="15" x14ac:dyDescent="0.25">
      <c r="A21" s="8" t="s">
        <v>62</v>
      </c>
      <c r="B21" s="30">
        <v>10317464</v>
      </c>
      <c r="C21" s="31">
        <v>10003660</v>
      </c>
    </row>
    <row r="22" spans="1:5" ht="15" x14ac:dyDescent="0.25">
      <c r="A22" s="8" t="s">
        <v>63</v>
      </c>
      <c r="B22" s="30">
        <v>3772457</v>
      </c>
      <c r="C22" s="31">
        <v>3946120</v>
      </c>
    </row>
    <row r="23" spans="1:5" ht="15" x14ac:dyDescent="0.25">
      <c r="A23" s="10" t="s">
        <v>64</v>
      </c>
      <c r="B23" s="33">
        <f>SUM(B20:B22)</f>
        <v>42320816</v>
      </c>
      <c r="C23" s="34">
        <f>SUM(C20:C22)</f>
        <v>45405945</v>
      </c>
    </row>
    <row r="24" spans="1:5" ht="15" x14ac:dyDescent="0.25">
      <c r="A24" s="8" t="s">
        <v>65</v>
      </c>
      <c r="B24" s="30">
        <v>21794760</v>
      </c>
      <c r="C24" s="31">
        <v>25388756</v>
      </c>
    </row>
    <row r="25" spans="1:5" ht="15" x14ac:dyDescent="0.25">
      <c r="A25" s="10" t="s">
        <v>66</v>
      </c>
      <c r="B25" s="33">
        <f>SUM(B23:B24)</f>
        <v>64115576</v>
      </c>
      <c r="C25" s="34">
        <f>SUM(C23:C24)</f>
        <v>70794701</v>
      </c>
    </row>
    <row r="26" spans="1:5" ht="15" x14ac:dyDescent="0.25">
      <c r="A26" s="12" t="s">
        <v>67</v>
      </c>
      <c r="B26" s="30">
        <v>5900150</v>
      </c>
      <c r="C26" s="31">
        <v>5900150</v>
      </c>
    </row>
    <row r="27" spans="1:5" ht="15" x14ac:dyDescent="0.25">
      <c r="A27" s="8" t="s">
        <v>68</v>
      </c>
      <c r="B27" s="30">
        <v>3175000</v>
      </c>
      <c r="C27" s="31">
        <v>-2123000</v>
      </c>
    </row>
    <row r="28" spans="1:5" ht="15" x14ac:dyDescent="0.25">
      <c r="A28" s="12" t="s">
        <v>69</v>
      </c>
      <c r="B28" s="30">
        <v>47461432</v>
      </c>
      <c r="C28" s="31">
        <v>39783830</v>
      </c>
    </row>
    <row r="29" spans="1:5" ht="15" x14ac:dyDescent="0.25">
      <c r="A29" s="8" t="s">
        <v>70</v>
      </c>
      <c r="B29" s="30">
        <v>9620000</v>
      </c>
      <c r="C29" s="31">
        <v>10611000</v>
      </c>
    </row>
    <row r="30" spans="1:5" ht="15" x14ac:dyDescent="0.25">
      <c r="A30" s="10" t="s">
        <v>71</v>
      </c>
      <c r="B30" s="33">
        <f>SUM(B26:B29)</f>
        <v>66156582</v>
      </c>
      <c r="C30" s="34">
        <f>SUM(C26:C29)</f>
        <v>54171980</v>
      </c>
    </row>
    <row r="31" spans="1:5" ht="15" x14ac:dyDescent="0.25">
      <c r="A31" s="10" t="s">
        <v>72</v>
      </c>
      <c r="B31" s="33">
        <f>B25+B30</f>
        <v>130272158</v>
      </c>
      <c r="C31" s="34">
        <f>C25+C30</f>
        <v>124966681</v>
      </c>
    </row>
    <row r="32" spans="1:5" x14ac:dyDescent="0.2">
      <c r="A32" s="1" t="s">
        <v>41</v>
      </c>
      <c r="C32" s="35"/>
      <c r="D32" s="35"/>
      <c r="E32" s="35"/>
    </row>
    <row r="41" spans="1:2" x14ac:dyDescent="0.2">
      <c r="A41" s="36"/>
      <c r="B41" s="36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1BCA-AC7F-4536-BB3E-7420DC8118D7}">
  <sheetPr>
    <tabColor theme="6" tint="0.39997558519241921"/>
    <pageSetUpPr fitToPage="1"/>
  </sheetPr>
  <dimension ref="A1:D20"/>
  <sheetViews>
    <sheetView zoomScaleNormal="100" workbookViewId="0">
      <selection activeCell="B13" sqref="B13"/>
    </sheetView>
  </sheetViews>
  <sheetFormatPr defaultColWidth="12.7109375" defaultRowHeight="12.75" x14ac:dyDescent="0.2"/>
  <cols>
    <col min="1" max="1" width="32.42578125" style="1" customWidth="1"/>
    <col min="2" max="2" width="16.140625" style="1" customWidth="1"/>
    <col min="3" max="3" width="12.28515625" style="1" bestFit="1" customWidth="1"/>
    <col min="4" max="4" width="11.7109375" style="1" customWidth="1"/>
    <col min="5" max="5" width="11.71093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5" x14ac:dyDescent="0.25">
      <c r="A1" s="58" t="s">
        <v>45</v>
      </c>
      <c r="B1" s="58"/>
      <c r="C1" s="58"/>
      <c r="D1" s="58"/>
    </row>
    <row r="2" spans="1:4" ht="15" x14ac:dyDescent="0.25">
      <c r="A2" s="58" t="s">
        <v>38</v>
      </c>
      <c r="B2" s="58"/>
      <c r="C2" s="58"/>
      <c r="D2" s="58"/>
    </row>
    <row r="3" spans="1:4" ht="15" x14ac:dyDescent="0.25">
      <c r="A3" s="58" t="s">
        <v>36</v>
      </c>
      <c r="B3" s="58"/>
      <c r="C3" s="58"/>
      <c r="D3" s="58"/>
    </row>
    <row r="4" spans="1:4" ht="15" x14ac:dyDescent="0.25">
      <c r="A4" s="8"/>
      <c r="B4" s="20" t="s">
        <v>42</v>
      </c>
      <c r="C4" s="20" t="s">
        <v>42</v>
      </c>
    </row>
    <row r="5" spans="1:4" ht="15" x14ac:dyDescent="0.25">
      <c r="A5" s="8"/>
      <c r="B5" s="21">
        <v>45382</v>
      </c>
      <c r="C5" s="21">
        <v>45016</v>
      </c>
    </row>
    <row r="6" spans="1:4" ht="15" x14ac:dyDescent="0.25">
      <c r="A6" s="10" t="s">
        <v>26</v>
      </c>
      <c r="B6" s="10"/>
      <c r="C6" s="8"/>
    </row>
    <row r="7" spans="1:4" ht="15" x14ac:dyDescent="0.25">
      <c r="A7" s="8" t="s">
        <v>27</v>
      </c>
      <c r="B7" s="23">
        <v>23486446</v>
      </c>
      <c r="C7" s="12">
        <v>24845705</v>
      </c>
    </row>
    <row r="8" spans="1:4" ht="15" x14ac:dyDescent="0.25">
      <c r="A8" s="8" t="s">
        <v>28</v>
      </c>
      <c r="B8" s="23">
        <v>10731126</v>
      </c>
      <c r="C8" s="12">
        <v>11121711</v>
      </c>
    </row>
    <row r="9" spans="1:4" ht="15" x14ac:dyDescent="0.25">
      <c r="A9" s="10" t="s">
        <v>4</v>
      </c>
      <c r="B9" s="24">
        <f>(B7-B8)</f>
        <v>12755320</v>
      </c>
      <c r="C9" s="24">
        <f>(C7-C8)</f>
        <v>13723994</v>
      </c>
    </row>
    <row r="10" spans="1:4" ht="15" x14ac:dyDescent="0.25">
      <c r="A10" s="8" t="s">
        <v>29</v>
      </c>
      <c r="B10" s="12">
        <v>-50400</v>
      </c>
      <c r="C10" s="15">
        <v>1898086</v>
      </c>
    </row>
    <row r="11" spans="1:4" ht="15" x14ac:dyDescent="0.25">
      <c r="A11" s="10" t="s">
        <v>30</v>
      </c>
      <c r="B11" s="24">
        <f>(B9-B10)</f>
        <v>12805720</v>
      </c>
      <c r="C11" s="24">
        <f>(C9-C10)</f>
        <v>11825908</v>
      </c>
    </row>
    <row r="12" spans="1:4" ht="15" x14ac:dyDescent="0.25">
      <c r="A12" s="8" t="s">
        <v>31</v>
      </c>
      <c r="B12" s="23">
        <v>6110638</v>
      </c>
      <c r="C12" s="12">
        <v>5897419</v>
      </c>
    </row>
    <row r="13" spans="1:4" ht="15" x14ac:dyDescent="0.25">
      <c r="A13" s="8" t="s">
        <v>32</v>
      </c>
      <c r="B13" s="12">
        <v>-125897</v>
      </c>
      <c r="C13" s="12">
        <v>540508</v>
      </c>
    </row>
    <row r="14" spans="1:4" ht="15" x14ac:dyDescent="0.25">
      <c r="A14" s="8" t="s">
        <v>10</v>
      </c>
      <c r="B14" s="23">
        <v>798623</v>
      </c>
      <c r="C14" s="12">
        <v>2143932</v>
      </c>
    </row>
    <row r="15" spans="1:4" ht="15" x14ac:dyDescent="0.25">
      <c r="A15" s="10" t="s">
        <v>33</v>
      </c>
      <c r="B15" s="24">
        <f>SUM(B12:B14)</f>
        <v>6783364</v>
      </c>
      <c r="C15" s="24">
        <f>SUM(C12:C14)</f>
        <v>8581859</v>
      </c>
    </row>
    <row r="16" spans="1:4" ht="15" x14ac:dyDescent="0.25">
      <c r="A16" s="10" t="s">
        <v>34</v>
      </c>
      <c r="B16" s="24">
        <f>(B11-B15)</f>
        <v>6022356</v>
      </c>
      <c r="C16" s="24">
        <f>(C11-C15)</f>
        <v>3244049</v>
      </c>
    </row>
    <row r="17" spans="1:3" ht="15" x14ac:dyDescent="0.25">
      <c r="A17" s="8" t="s">
        <v>5</v>
      </c>
      <c r="B17" s="23">
        <v>426808</v>
      </c>
      <c r="C17" s="12">
        <v>449234</v>
      </c>
    </row>
    <row r="18" spans="1:3" ht="15" x14ac:dyDescent="0.25">
      <c r="A18" s="8" t="s">
        <v>6</v>
      </c>
      <c r="B18" s="23">
        <v>108794</v>
      </c>
      <c r="C18" s="12">
        <v>151324</v>
      </c>
    </row>
    <row r="19" spans="1:3" ht="15" x14ac:dyDescent="0.25">
      <c r="A19" s="8" t="s">
        <v>11</v>
      </c>
      <c r="B19" s="12">
        <v>-398243</v>
      </c>
      <c r="C19" s="13">
        <v>-223243</v>
      </c>
    </row>
    <row r="20" spans="1:3" ht="15" x14ac:dyDescent="0.25">
      <c r="A20" s="10" t="s">
        <v>35</v>
      </c>
      <c r="B20" s="24">
        <f>SUM(B16:B19)</f>
        <v>6159715</v>
      </c>
      <c r="C20" s="14">
        <v>3621364</v>
      </c>
    </row>
  </sheetData>
  <mergeCells count="3">
    <mergeCell ref="A2:D2"/>
    <mergeCell ref="A3:D3"/>
    <mergeCell ref="A1:D1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E17A-ECAD-4784-ACE6-B098BCFEF35E}">
  <sheetPr>
    <tabColor theme="6" tint="0.39997558519241921"/>
  </sheetPr>
  <dimension ref="A2:G24"/>
  <sheetViews>
    <sheetView tabSelected="1" workbookViewId="0">
      <selection activeCell="G13" sqref="G13"/>
    </sheetView>
  </sheetViews>
  <sheetFormatPr defaultRowHeight="15" x14ac:dyDescent="0.25"/>
  <cols>
    <col min="1" max="1" width="19" bestFit="1" customWidth="1"/>
    <col min="2" max="3" width="14.42578125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2" spans="1:5" ht="15.75" thickBot="1" x14ac:dyDescent="0.3">
      <c r="A2" s="60" t="s">
        <v>39</v>
      </c>
      <c r="B2" s="60"/>
      <c r="C2" s="60"/>
      <c r="D2" s="60"/>
    </row>
    <row r="3" spans="1:5" x14ac:dyDescent="0.25">
      <c r="A3" s="16"/>
      <c r="B3" s="39" t="s">
        <v>14</v>
      </c>
      <c r="C3" s="40" t="s">
        <v>15</v>
      </c>
      <c r="D3" s="41" t="s">
        <v>16</v>
      </c>
    </row>
    <row r="4" spans="1:5" x14ac:dyDescent="0.25">
      <c r="A4" s="17"/>
      <c r="B4" s="42">
        <v>45382</v>
      </c>
      <c r="C4" s="43">
        <v>44561</v>
      </c>
      <c r="D4" s="44">
        <v>45016</v>
      </c>
    </row>
    <row r="5" spans="1:5" x14ac:dyDescent="0.25">
      <c r="A5" s="18" t="s">
        <v>17</v>
      </c>
      <c r="B5" s="45"/>
      <c r="C5" s="46"/>
      <c r="D5" s="47"/>
    </row>
    <row r="6" spans="1:5" x14ac:dyDescent="0.25">
      <c r="A6" s="17" t="s">
        <v>18</v>
      </c>
      <c r="B6" s="48">
        <v>200615000</v>
      </c>
      <c r="C6" s="49">
        <v>194924000</v>
      </c>
      <c r="D6" s="50">
        <v>194919000</v>
      </c>
    </row>
    <row r="7" spans="1:5" x14ac:dyDescent="0.25">
      <c r="A7" s="17" t="s">
        <v>19</v>
      </c>
      <c r="B7" s="48">
        <v>130273159</v>
      </c>
      <c r="C7" s="49">
        <v>123403818</v>
      </c>
      <c r="D7" s="50">
        <v>124965682</v>
      </c>
    </row>
    <row r="8" spans="1:5" x14ac:dyDescent="0.25">
      <c r="A8" s="18" t="s">
        <v>20</v>
      </c>
      <c r="B8" s="51">
        <f>SUM(B6:B7)</f>
        <v>330888159</v>
      </c>
      <c r="C8" s="51">
        <f t="shared" ref="C8:D8" si="0">SUM(C6:C7)</f>
        <v>318327818</v>
      </c>
      <c r="D8" s="51">
        <f t="shared" si="0"/>
        <v>319884682</v>
      </c>
    </row>
    <row r="9" spans="1:5" x14ac:dyDescent="0.25">
      <c r="A9" s="17"/>
      <c r="B9" s="52"/>
      <c r="C9" s="53"/>
      <c r="D9" s="54"/>
    </row>
    <row r="10" spans="1:5" x14ac:dyDescent="0.25">
      <c r="A10" s="18" t="s">
        <v>21</v>
      </c>
      <c r="B10" s="52"/>
      <c r="C10" s="55"/>
      <c r="D10" s="54"/>
    </row>
    <row r="11" spans="1:5" x14ac:dyDescent="0.25">
      <c r="A11" s="17" t="s">
        <v>22</v>
      </c>
      <c r="B11" s="48">
        <v>152890000</v>
      </c>
      <c r="C11" s="49">
        <v>156218000</v>
      </c>
      <c r="D11" s="50">
        <v>150108000</v>
      </c>
      <c r="E11" t="s">
        <v>37</v>
      </c>
    </row>
    <row r="12" spans="1:5" x14ac:dyDescent="0.25">
      <c r="A12" s="17" t="s">
        <v>23</v>
      </c>
      <c r="B12" s="48">
        <v>64115576</v>
      </c>
      <c r="C12" s="49">
        <v>75509017</v>
      </c>
      <c r="D12" s="50">
        <v>70794701</v>
      </c>
    </row>
    <row r="13" spans="1:5" x14ac:dyDescent="0.25">
      <c r="A13" s="18" t="s">
        <v>20</v>
      </c>
      <c r="B13" s="51">
        <f>SUM(B11:B12)</f>
        <v>217005576</v>
      </c>
      <c r="C13" s="51">
        <f t="shared" ref="C13:D13" si="1">SUM(C11:C12)</f>
        <v>231727017</v>
      </c>
      <c r="D13" s="51">
        <f t="shared" si="1"/>
        <v>220902701</v>
      </c>
    </row>
    <row r="14" spans="1:5" x14ac:dyDescent="0.25">
      <c r="A14" s="17"/>
      <c r="B14" s="52"/>
      <c r="C14" s="55"/>
      <c r="D14" s="54"/>
    </row>
    <row r="15" spans="1:5" x14ac:dyDescent="0.25">
      <c r="A15" s="18" t="s">
        <v>24</v>
      </c>
      <c r="B15" s="52"/>
      <c r="C15" s="55"/>
      <c r="D15" s="54"/>
    </row>
    <row r="16" spans="1:5" x14ac:dyDescent="0.25">
      <c r="A16" s="17" t="s">
        <v>18</v>
      </c>
      <c r="B16" s="48">
        <v>47727000</v>
      </c>
      <c r="C16" s="48">
        <v>38704000</v>
      </c>
      <c r="D16" s="50">
        <v>44813000</v>
      </c>
    </row>
    <row r="17" spans="1:7" x14ac:dyDescent="0.25">
      <c r="A17" s="17" t="s">
        <v>19</v>
      </c>
      <c r="B17" s="48">
        <v>60256432</v>
      </c>
      <c r="C17" s="48">
        <v>47896801</v>
      </c>
      <c r="D17" s="50">
        <v>54171980</v>
      </c>
    </row>
    <row r="18" spans="1:7" x14ac:dyDescent="0.25">
      <c r="A18" s="18" t="s">
        <v>20</v>
      </c>
      <c r="B18" s="51">
        <f>SUM(B16:B17)</f>
        <v>107983432</v>
      </c>
      <c r="C18" s="51">
        <f t="shared" ref="C18:D18" si="2">SUM(C16:C17)</f>
        <v>86600801</v>
      </c>
      <c r="D18" s="51">
        <f t="shared" si="2"/>
        <v>98984980</v>
      </c>
    </row>
    <row r="19" spans="1:7" x14ac:dyDescent="0.25">
      <c r="A19" s="17"/>
      <c r="B19" s="52"/>
      <c r="C19" s="55"/>
      <c r="D19" s="54"/>
    </row>
    <row r="20" spans="1:7" x14ac:dyDescent="0.25">
      <c r="A20" s="18" t="s">
        <v>25</v>
      </c>
      <c r="B20" s="52"/>
      <c r="C20" s="55"/>
      <c r="D20" s="54"/>
      <c r="G20" t="s">
        <v>40</v>
      </c>
    </row>
    <row r="21" spans="1:7" x14ac:dyDescent="0.25">
      <c r="A21" s="17" t="s">
        <v>18</v>
      </c>
      <c r="B21" s="56">
        <v>9171000</v>
      </c>
      <c r="C21" s="56">
        <v>33660000</v>
      </c>
      <c r="D21" s="50">
        <v>8107000</v>
      </c>
    </row>
    <row r="22" spans="1:7" x14ac:dyDescent="0.25">
      <c r="A22" s="17" t="s">
        <v>19</v>
      </c>
      <c r="B22" s="49">
        <v>23486446</v>
      </c>
      <c r="C22" s="49">
        <v>91212326</v>
      </c>
      <c r="D22" s="50">
        <v>24845705</v>
      </c>
    </row>
    <row r="23" spans="1:7" ht="15.75" thickBot="1" x14ac:dyDescent="0.3">
      <c r="A23" s="19" t="s">
        <v>20</v>
      </c>
      <c r="B23" s="57">
        <f>SUM(B21:B22)</f>
        <v>32657446</v>
      </c>
      <c r="C23" s="57">
        <f t="shared" ref="C23:D23" si="3">SUM(C21:C22)</f>
        <v>124872326</v>
      </c>
      <c r="D23" s="57">
        <f t="shared" si="3"/>
        <v>32952705</v>
      </c>
    </row>
    <row r="24" spans="1:7" x14ac:dyDescent="0.25">
      <c r="C24" s="6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Q1 Longterm BS</vt:lpstr>
      <vt:lpstr>Q1 Long Term IS</vt:lpstr>
      <vt:lpstr>Q1 General BS</vt:lpstr>
      <vt:lpstr>Q1 General IS</vt:lpstr>
      <vt:lpstr>Q1 Insurance Industry Total  </vt:lpstr>
      <vt:lpstr>'Q1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Laffa Francois</cp:lastModifiedBy>
  <cp:lastPrinted>2024-05-14T18:12:25Z</cp:lastPrinted>
  <dcterms:created xsi:type="dcterms:W3CDTF">2019-08-19T15:10:19Z</dcterms:created>
  <dcterms:modified xsi:type="dcterms:W3CDTF">2024-05-15T17:05:31Z</dcterms:modified>
</cp:coreProperties>
</file>