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991FD909-21A8-4D0B-A9A3-E296C528358B}" xr6:coauthVersionLast="47" xr6:coauthVersionMax="47" xr10:uidLastSave="{00000000-0000-0000-0000-000000000000}"/>
  <bookViews>
    <workbookView xWindow="28680" yWindow="1020" windowWidth="24240" windowHeight="13140" xr2:uid="{20597833-5286-4D92-B78C-CBA96CD82235}"/>
  </bookViews>
  <sheets>
    <sheet name="2024" sheetId="3" r:id="rId1"/>
    <sheet name="2023" sheetId="5" r:id="rId2"/>
    <sheet name="2022" sheetId="6" r:id="rId3"/>
    <sheet name="2021" sheetId="1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6" l="1"/>
  <c r="E9" i="6"/>
  <c r="E10" i="6"/>
  <c r="E11" i="6"/>
  <c r="E12" i="6"/>
  <c r="C15" i="6"/>
  <c r="D15" i="6"/>
  <c r="D32" i="6" s="1"/>
  <c r="B17" i="6"/>
  <c r="C17" i="6"/>
  <c r="D17" i="6"/>
  <c r="E17" i="6"/>
  <c r="C19" i="6"/>
  <c r="D19" i="6"/>
  <c r="E21" i="6"/>
  <c r="C24" i="6"/>
  <c r="D24" i="6"/>
  <c r="C32" i="6"/>
  <c r="C37" i="6"/>
  <c r="D37" i="6"/>
  <c r="D15" i="5"/>
  <c r="D31" i="5" s="1"/>
  <c r="B17" i="5"/>
  <c r="C17" i="5"/>
  <c r="D17" i="5"/>
  <c r="E17" i="5"/>
  <c r="C19" i="5"/>
  <c r="D19" i="5"/>
  <c r="D24" i="5"/>
  <c r="D36" i="5"/>
  <c r="B15" i="3"/>
  <c r="C15" i="3"/>
  <c r="C31" i="3" s="1"/>
  <c r="B17" i="3"/>
  <c r="C17" i="3"/>
  <c r="D17" i="3"/>
  <c r="E17" i="3"/>
  <c r="C19" i="3"/>
  <c r="B24" i="3"/>
  <c r="B31" i="3" s="1"/>
  <c r="B36" i="3" s="1"/>
  <c r="C24" i="3"/>
  <c r="C36" i="3"/>
  <c r="E19" i="6" l="1"/>
  <c r="B12" i="1" l="1"/>
  <c r="B11" i="1"/>
  <c r="B9" i="1"/>
  <c r="B8" i="1"/>
  <c r="B19" i="1" s="1"/>
  <c r="B17" i="1" l="1"/>
</calcChain>
</file>

<file path=xl/sharedStrings.xml><?xml version="1.0" encoding="utf-8"?>
<sst xmlns="http://schemas.openxmlformats.org/spreadsheetml/2006/main" count="178" uniqueCount="24">
  <si>
    <t>Key Financial Statistics</t>
  </si>
  <si>
    <t>Category</t>
  </si>
  <si>
    <t>Key Balance Sheet Items (In $EC)</t>
  </si>
  <si>
    <t>Credit Unions</t>
  </si>
  <si>
    <t>EC$</t>
  </si>
  <si>
    <t>Total Assets</t>
  </si>
  <si>
    <t>Total Loans  &amp; Advances</t>
  </si>
  <si>
    <t>Liquid  Assets</t>
  </si>
  <si>
    <t>Total Deposits</t>
  </si>
  <si>
    <t>Regulatory capital</t>
  </si>
  <si>
    <t>Key Financial soundness Indicators</t>
  </si>
  <si>
    <t>%</t>
  </si>
  <si>
    <t>Regulatory Capital Ratio</t>
  </si>
  <si>
    <t>Non-Performing Loans to Gross Loans</t>
  </si>
  <si>
    <t>Liquid Assets to Total Assets</t>
  </si>
  <si>
    <t>Credit Union Membership</t>
  </si>
  <si>
    <t>Building and Loan Association</t>
  </si>
  <si>
    <t>Total Loans</t>
  </si>
  <si>
    <t>Friendly Societies</t>
  </si>
  <si>
    <t>Money Service Business</t>
  </si>
  <si>
    <t>In-Bound</t>
  </si>
  <si>
    <t>Out-Bound</t>
  </si>
  <si>
    <t>Financial Services Authority</t>
  </si>
  <si>
    <t>Financial Service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</si>
</sst>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0" fontId="2" fillId="0" borderId="3" xfId="0" applyFont="1" applyBorder="1"/>
    <xf numFmtId="17" fontId="2" fillId="0" borderId="4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17" fontId="2" fillId="0" borderId="6" xfId="0" applyNumberFormat="1" applyFont="1" applyBorder="1"/>
    <xf numFmtId="0" fontId="2" fillId="0" borderId="4" xfId="0" applyFont="1" applyBorder="1"/>
    <xf numFmtId="0" fontId="0" fillId="0" borderId="4" xfId="0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/>
    <xf numFmtId="164" fontId="0" fillId="0" borderId="10" xfId="0" applyNumberFormat="1" applyBorder="1"/>
    <xf numFmtId="164" fontId="0" fillId="0" borderId="0" xfId="0" applyNumberFormat="1"/>
    <xf numFmtId="0" fontId="0" fillId="0" borderId="11" xfId="0" applyBorder="1"/>
    <xf numFmtId="164" fontId="0" fillId="0" borderId="12" xfId="0" applyNumberFormat="1" applyBorder="1"/>
    <xf numFmtId="164" fontId="3" fillId="0" borderId="12" xfId="0" applyNumberFormat="1" applyFont="1" applyBorder="1"/>
    <xf numFmtId="164" fontId="0" fillId="0" borderId="13" xfId="0" applyNumberFormat="1" applyBorder="1"/>
    <xf numFmtId="164" fontId="3" fillId="0" borderId="13" xfId="0" applyNumberFormat="1" applyFont="1" applyBorder="1"/>
    <xf numFmtId="0" fontId="3" fillId="0" borderId="0" xfId="0" applyFont="1"/>
    <xf numFmtId="17" fontId="2" fillId="0" borderId="14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15" xfId="0" applyFon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0" borderId="17" xfId="0" applyNumberFormat="1" applyBorder="1"/>
    <xf numFmtId="10" fontId="0" fillId="0" borderId="0" xfId="2" applyNumberFormat="1" applyFont="1"/>
    <xf numFmtId="10" fontId="0" fillId="0" borderId="12" xfId="0" applyNumberFormat="1" applyBorder="1"/>
    <xf numFmtId="165" fontId="0" fillId="0" borderId="18" xfId="0" applyNumberFormat="1" applyBorder="1" applyAlignment="1">
      <alignment horizontal="center"/>
    </xf>
    <xf numFmtId="165" fontId="0" fillId="0" borderId="12" xfId="0" applyNumberFormat="1" applyBorder="1"/>
    <xf numFmtId="165" fontId="0" fillId="0" borderId="13" xfId="0" applyNumberFormat="1" applyBorder="1"/>
    <xf numFmtId="165" fontId="0" fillId="0" borderId="19" xfId="0" applyNumberFormat="1" applyBorder="1" applyAlignment="1">
      <alignment horizontal="center"/>
    </xf>
    <xf numFmtId="10" fontId="0" fillId="0" borderId="0" xfId="0" applyNumberFormat="1"/>
    <xf numFmtId="164" fontId="0" fillId="0" borderId="7" xfId="0" applyNumberFormat="1" applyBorder="1"/>
    <xf numFmtId="164" fontId="0" fillId="0" borderId="8" xfId="0" applyNumberFormat="1" applyBorder="1"/>
    <xf numFmtId="0" fontId="0" fillId="0" borderId="10" xfId="0" applyBorder="1"/>
    <xf numFmtId="164" fontId="0" fillId="0" borderId="10" xfId="0" applyNumberFormat="1" applyBorder="1" applyAlignment="1">
      <alignment horizontal="center"/>
    </xf>
    <xf numFmtId="0" fontId="0" fillId="0" borderId="12" xfId="0" applyBorder="1"/>
    <xf numFmtId="164" fontId="0" fillId="0" borderId="12" xfId="0" applyNumberFormat="1" applyBorder="1" applyAlignment="1">
      <alignment horizontal="center"/>
    </xf>
    <xf numFmtId="0" fontId="0" fillId="0" borderId="13" xfId="0" applyBorder="1"/>
    <xf numFmtId="0" fontId="2" fillId="0" borderId="20" xfId="0" applyFont="1" applyBorder="1"/>
    <xf numFmtId="0" fontId="0" fillId="0" borderId="3" xfId="0" applyBorder="1"/>
    <xf numFmtId="164" fontId="0" fillId="0" borderId="3" xfId="0" applyNumberFormat="1" applyBorder="1"/>
    <xf numFmtId="164" fontId="0" fillId="0" borderId="4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7" fontId="2" fillId="0" borderId="8" xfId="0" applyNumberFormat="1" applyFont="1" applyBorder="1" applyAlignment="1">
      <alignment horizontal="center"/>
    </xf>
    <xf numFmtId="0" fontId="0" fillId="0" borderId="23" xfId="0" applyBorder="1"/>
    <xf numFmtId="164" fontId="0" fillId="0" borderId="23" xfId="0" applyNumberFormat="1" applyBorder="1"/>
    <xf numFmtId="164" fontId="0" fillId="0" borderId="17" xfId="0" applyNumberFormat="1" applyBorder="1"/>
    <xf numFmtId="0" fontId="0" fillId="0" borderId="24" xfId="0" applyBorder="1"/>
    <xf numFmtId="164" fontId="0" fillId="0" borderId="24" xfId="0" applyNumberFormat="1" applyBorder="1"/>
    <xf numFmtId="0" fontId="4" fillId="0" borderId="0" xfId="0" applyFont="1"/>
    <xf numFmtId="3" fontId="4" fillId="0" borderId="13" xfId="0" applyNumberFormat="1" applyFont="1" applyBorder="1"/>
    <xf numFmtId="164" fontId="4" fillId="0" borderId="13" xfId="0" applyNumberFormat="1" applyFont="1" applyBorder="1"/>
    <xf numFmtId="3" fontId="4" fillId="0" borderId="24" xfId="0" applyNumberFormat="1" applyFont="1" applyBorder="1"/>
    <xf numFmtId="0" fontId="4" fillId="0" borderId="24" xfId="0" applyFont="1" applyBorder="1"/>
    <xf numFmtId="3" fontId="4" fillId="0" borderId="17" xfId="0" applyNumberFormat="1" applyFont="1" applyBorder="1"/>
    <xf numFmtId="164" fontId="4" fillId="0" borderId="17" xfId="0" applyNumberFormat="1" applyFont="1" applyBorder="1"/>
    <xf numFmtId="3" fontId="4" fillId="0" borderId="23" xfId="0" applyNumberFormat="1" applyFont="1" applyBorder="1"/>
    <xf numFmtId="0" fontId="4" fillId="0" borderId="23" xfId="0" applyFont="1" applyBorder="1"/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17" fontId="5" fillId="0" borderId="8" xfId="0" applyNumberFormat="1" applyFont="1" applyBorder="1" applyAlignment="1">
      <alignment horizontal="center"/>
    </xf>
    <xf numFmtId="0" fontId="5" fillId="0" borderId="8" xfId="0" applyFont="1" applyBorder="1"/>
    <xf numFmtId="3" fontId="4" fillId="0" borderId="4" xfId="0" applyNumberFormat="1" applyFont="1" applyBorder="1"/>
    <xf numFmtId="164" fontId="4" fillId="0" borderId="8" xfId="0" applyNumberFormat="1" applyFont="1" applyBorder="1"/>
    <xf numFmtId="3" fontId="4" fillId="0" borderId="3" xfId="0" applyNumberFormat="1" applyFont="1" applyBorder="1"/>
    <xf numFmtId="0" fontId="4" fillId="0" borderId="13" xfId="0" applyFont="1" applyBorder="1"/>
    <xf numFmtId="0" fontId="5" fillId="0" borderId="6" xfId="0" applyFont="1" applyBorder="1"/>
    <xf numFmtId="166" fontId="4" fillId="0" borderId="13" xfId="1" applyNumberFormat="1" applyFont="1" applyFill="1" applyBorder="1"/>
    <xf numFmtId="3" fontId="4" fillId="0" borderId="12" xfId="0" applyNumberFormat="1" applyFont="1" applyBorder="1"/>
    <xf numFmtId="166" fontId="4" fillId="0" borderId="12" xfId="1" applyNumberFormat="1" applyFont="1" applyFill="1" applyBorder="1"/>
    <xf numFmtId="0" fontId="4" fillId="0" borderId="12" xfId="0" applyFont="1" applyBorder="1"/>
    <xf numFmtId="3" fontId="4" fillId="0" borderId="10" xfId="0" applyNumberFormat="1" applyFont="1" applyBorder="1"/>
    <xf numFmtId="166" fontId="4" fillId="0" borderId="10" xfId="1" applyNumberFormat="1" applyFont="1" applyFill="1" applyBorder="1"/>
    <xf numFmtId="0" fontId="4" fillId="0" borderId="10" xfId="0" applyFont="1" applyBorder="1"/>
    <xf numFmtId="17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3" fontId="4" fillId="0" borderId="8" xfId="0" applyNumberFormat="1" applyFont="1" applyBorder="1"/>
    <xf numFmtId="3" fontId="4" fillId="0" borderId="7" xfId="0" applyNumberFormat="1" applyFont="1" applyBorder="1"/>
    <xf numFmtId="0" fontId="5" fillId="0" borderId="7" xfId="0" applyFont="1" applyBorder="1"/>
    <xf numFmtId="0" fontId="4" fillId="0" borderId="8" xfId="0" applyFont="1" applyBorder="1"/>
    <xf numFmtId="0" fontId="4" fillId="0" borderId="21" xfId="0" applyFont="1" applyBorder="1"/>
    <xf numFmtId="43" fontId="4" fillId="0" borderId="13" xfId="0" applyNumberFormat="1" applyFont="1" applyBorder="1"/>
    <xf numFmtId="2" fontId="4" fillId="0" borderId="13" xfId="0" applyNumberFormat="1" applyFont="1" applyBorder="1"/>
    <xf numFmtId="165" fontId="4" fillId="0" borderId="13" xfId="0" applyNumberFormat="1" applyFont="1" applyBorder="1"/>
    <xf numFmtId="43" fontId="4" fillId="0" borderId="13" xfId="1" applyFont="1" applyFill="1" applyBorder="1"/>
    <xf numFmtId="0" fontId="4" fillId="0" borderId="25" xfId="0" applyFont="1" applyBorder="1"/>
    <xf numFmtId="43" fontId="4" fillId="0" borderId="6" xfId="0" applyNumberFormat="1" applyFont="1" applyBorder="1"/>
    <xf numFmtId="43" fontId="4" fillId="0" borderId="12" xfId="1" applyFont="1" applyFill="1" applyBorder="1"/>
    <xf numFmtId="0" fontId="4" fillId="0" borderId="26" xfId="0" applyFont="1" applyBorder="1"/>
    <xf numFmtId="165" fontId="4" fillId="0" borderId="10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0" fontId="4" fillId="0" borderId="27" xfId="0" applyFont="1" applyBorder="1"/>
    <xf numFmtId="0" fontId="5" fillId="0" borderId="4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164" fontId="6" fillId="0" borderId="13" xfId="0" applyNumberFormat="1" applyFont="1" applyBorder="1"/>
    <xf numFmtId="164" fontId="6" fillId="0" borderId="12" xfId="0" applyNumberFormat="1" applyFont="1" applyBorder="1"/>
    <xf numFmtId="164" fontId="4" fillId="0" borderId="12" xfId="0" applyNumberFormat="1" applyFont="1" applyBorder="1"/>
    <xf numFmtId="164" fontId="4" fillId="0" borderId="10" xfId="0" applyNumberFormat="1" applyFont="1" applyBorder="1"/>
    <xf numFmtId="0" fontId="4" fillId="0" borderId="17" xfId="0" applyFont="1" applyBorder="1"/>
    <xf numFmtId="0" fontId="5" fillId="0" borderId="4" xfId="0" applyFont="1" applyBorder="1"/>
    <xf numFmtId="0" fontId="4" fillId="0" borderId="6" xfId="0" applyFont="1" applyBorder="1"/>
    <xf numFmtId="0" fontId="4" fillId="0" borderId="5" xfId="0" applyFont="1" applyBorder="1"/>
    <xf numFmtId="17" fontId="5" fillId="0" borderId="4" xfId="0" applyNumberFormat="1" applyFont="1" applyBorder="1" applyAlignment="1">
      <alignment horizontal="center"/>
    </xf>
    <xf numFmtId="0" fontId="5" fillId="0" borderId="0" xfId="0" applyFont="1"/>
    <xf numFmtId="164" fontId="4" fillId="0" borderId="24" xfId="0" applyNumberFormat="1" applyFont="1" applyBorder="1"/>
    <xf numFmtId="164" fontId="4" fillId="0" borderId="23" xfId="0" applyNumberFormat="1" applyFont="1" applyBorder="1"/>
    <xf numFmtId="17" fontId="5" fillId="0" borderId="1" xfId="0" applyNumberFormat="1" applyFont="1" applyBorder="1" applyAlignment="1">
      <alignment horizontal="center"/>
    </xf>
    <xf numFmtId="164" fontId="4" fillId="0" borderId="3" xfId="0" applyNumberFormat="1" applyFont="1" applyBorder="1"/>
    <xf numFmtId="166" fontId="4" fillId="0" borderId="3" xfId="1" applyNumberFormat="1" applyFont="1" applyFill="1" applyBorder="1"/>
    <xf numFmtId="164" fontId="4" fillId="0" borderId="7" xfId="0" applyNumberFormat="1" applyFont="1" applyBorder="1"/>
    <xf numFmtId="166" fontId="4" fillId="0" borderId="7" xfId="1" applyNumberFormat="1" applyFont="1" applyFill="1" applyBorder="1"/>
    <xf numFmtId="43" fontId="4" fillId="0" borderId="13" xfId="1" applyFont="1" applyBorder="1"/>
    <xf numFmtId="166" fontId="4" fillId="0" borderId="17" xfId="1" applyNumberFormat="1" applyFont="1" applyFill="1" applyBorder="1"/>
    <xf numFmtId="3" fontId="0" fillId="0" borderId="24" xfId="0" applyNumberFormat="1" applyBorder="1"/>
    <xf numFmtId="3" fontId="0" fillId="0" borderId="23" xfId="0" applyNumberFormat="1" applyBorder="1"/>
    <xf numFmtId="0" fontId="2" fillId="0" borderId="3" xfId="0" applyFont="1" applyBorder="1" applyAlignment="1">
      <alignment horizontal="center"/>
    </xf>
    <xf numFmtId="3" fontId="0" fillId="0" borderId="3" xfId="0" applyNumberFormat="1" applyBorder="1"/>
    <xf numFmtId="3" fontId="0" fillId="0" borderId="12" xfId="0" applyNumberFormat="1" applyBorder="1"/>
    <xf numFmtId="3" fontId="0" fillId="0" borderId="10" xfId="0" applyNumberFormat="1" applyBorder="1"/>
    <xf numFmtId="3" fontId="0" fillId="0" borderId="7" xfId="0" applyNumberFormat="1" applyBorder="1"/>
    <xf numFmtId="165" fontId="0" fillId="0" borderId="19" xfId="0" applyNumberFormat="1" applyBorder="1"/>
    <xf numFmtId="43" fontId="0" fillId="0" borderId="13" xfId="0" applyNumberFormat="1" applyBorder="1"/>
    <xf numFmtId="43" fontId="0" fillId="0" borderId="6" xfId="0" applyNumberFormat="1" applyBorder="1"/>
    <xf numFmtId="165" fontId="0" fillId="0" borderId="10" xfId="0" applyNumberFormat="1" applyBorder="1" applyAlignment="1">
      <alignment horizontal="center"/>
    </xf>
    <xf numFmtId="17" fontId="2" fillId="0" borderId="15" xfId="0" applyNumberFormat="1" applyFont="1" applyBorder="1" applyAlignment="1">
      <alignment horizontal="center"/>
    </xf>
    <xf numFmtId="3" fontId="0" fillId="0" borderId="13" xfId="0" applyNumberFormat="1" applyBorder="1"/>
    <xf numFmtId="0" fontId="2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4356-9C0D-4B16-BED7-88F6BF90161F}">
  <sheetPr>
    <tabColor theme="9" tint="-0.499984740745262"/>
  </sheetPr>
  <dimension ref="A1:E41"/>
  <sheetViews>
    <sheetView tabSelected="1" topLeftCell="A16" workbookViewId="0">
      <selection activeCell="C44" sqref="C44"/>
    </sheetView>
  </sheetViews>
  <sheetFormatPr defaultRowHeight="15" x14ac:dyDescent="0.25"/>
  <cols>
    <col min="1" max="1" width="31.5703125" bestFit="1" customWidth="1"/>
    <col min="2" max="2" width="11.140625" bestFit="1" customWidth="1"/>
    <col min="3" max="3" width="12.28515625" bestFit="1" customWidth="1"/>
    <col min="4" max="5" width="11.140625" bestFit="1" customWidth="1"/>
  </cols>
  <sheetData>
    <row r="1" spans="1:5" x14ac:dyDescent="0.25">
      <c r="A1" s="109" t="s">
        <v>22</v>
      </c>
      <c r="B1" s="53"/>
      <c r="C1" s="53"/>
      <c r="D1" s="53"/>
      <c r="E1" s="53"/>
    </row>
    <row r="2" spans="1:5" ht="15.75" thickBot="1" x14ac:dyDescent="0.3">
      <c r="A2" s="53"/>
      <c r="B2" s="53"/>
      <c r="C2" s="53"/>
      <c r="D2" s="53"/>
      <c r="E2" s="53"/>
    </row>
    <row r="3" spans="1:5" x14ac:dyDescent="0.25">
      <c r="A3" s="98" t="s">
        <v>0</v>
      </c>
      <c r="B3" s="80"/>
      <c r="C3" s="80"/>
      <c r="D3" s="80"/>
      <c r="E3" s="80"/>
    </row>
    <row r="4" spans="1:5" ht="15.75" thickBot="1" x14ac:dyDescent="0.3">
      <c r="A4" s="64" t="s">
        <v>1</v>
      </c>
      <c r="B4" s="108">
        <v>45627</v>
      </c>
      <c r="C4" s="108">
        <v>45536</v>
      </c>
      <c r="D4" s="108">
        <v>45444</v>
      </c>
      <c r="E4" s="108">
        <v>45352</v>
      </c>
    </row>
    <row r="5" spans="1:5" x14ac:dyDescent="0.25">
      <c r="A5" s="107"/>
      <c r="B5" s="106"/>
      <c r="C5" s="106"/>
      <c r="D5" s="106"/>
      <c r="E5" s="106"/>
    </row>
    <row r="6" spans="1:5" ht="15.75" thickBot="1" x14ac:dyDescent="0.3">
      <c r="A6" s="64" t="s">
        <v>2</v>
      </c>
      <c r="B6" s="105"/>
      <c r="C6" s="105"/>
      <c r="D6" s="105"/>
      <c r="E6" s="105"/>
    </row>
    <row r="7" spans="1:5" ht="15.75" thickBot="1" x14ac:dyDescent="0.3">
      <c r="A7" s="83" t="s">
        <v>3</v>
      </c>
      <c r="B7" s="62" t="s">
        <v>4</v>
      </c>
      <c r="C7" s="62" t="s">
        <v>4</v>
      </c>
      <c r="D7" s="62" t="s">
        <v>4</v>
      </c>
      <c r="E7" s="62" t="s">
        <v>4</v>
      </c>
    </row>
    <row r="8" spans="1:5" x14ac:dyDescent="0.25">
      <c r="A8" s="104" t="s">
        <v>5</v>
      </c>
      <c r="B8" s="76">
        <v>845817657.44999993</v>
      </c>
      <c r="C8" s="103">
        <v>822573422.49000001</v>
      </c>
      <c r="D8" s="76">
        <v>808416116.86000001</v>
      </c>
      <c r="E8" s="76">
        <v>785956243.68000007</v>
      </c>
    </row>
    <row r="9" spans="1:5" x14ac:dyDescent="0.25">
      <c r="A9" s="75" t="s">
        <v>6</v>
      </c>
      <c r="B9" s="73">
        <v>493881768.16999996</v>
      </c>
      <c r="C9" s="102">
        <v>473123499.21999997</v>
      </c>
      <c r="D9" s="73">
        <v>465226905.79999995</v>
      </c>
      <c r="E9" s="73">
        <v>457046021.33000004</v>
      </c>
    </row>
    <row r="10" spans="1:5" x14ac:dyDescent="0.25">
      <c r="A10" s="75" t="s">
        <v>7</v>
      </c>
      <c r="B10" s="73">
        <v>236834600</v>
      </c>
      <c r="C10" s="101">
        <v>231847761</v>
      </c>
      <c r="D10" s="73">
        <v>225512525</v>
      </c>
      <c r="E10" s="73">
        <v>210978605</v>
      </c>
    </row>
    <row r="11" spans="1:5" x14ac:dyDescent="0.25">
      <c r="A11" s="75" t="s">
        <v>8</v>
      </c>
      <c r="B11" s="73">
        <v>697901591.75</v>
      </c>
      <c r="C11" s="101">
        <v>677614785.91999996</v>
      </c>
      <c r="D11" s="73">
        <v>663516329.68999994</v>
      </c>
      <c r="E11" s="73">
        <v>649966605.99000001</v>
      </c>
    </row>
    <row r="12" spans="1:5" ht="15.75" thickBot="1" x14ac:dyDescent="0.3">
      <c r="A12" s="70" t="s">
        <v>9</v>
      </c>
      <c r="B12" s="54">
        <v>108069247</v>
      </c>
      <c r="C12" s="100">
        <v>106796360</v>
      </c>
      <c r="D12" s="54">
        <v>107752844</v>
      </c>
      <c r="E12" s="54">
        <v>106260679</v>
      </c>
    </row>
    <row r="13" spans="1:5" x14ac:dyDescent="0.25">
      <c r="A13" s="53"/>
      <c r="B13" s="53"/>
      <c r="C13" s="99"/>
      <c r="D13" s="53"/>
      <c r="E13" s="53"/>
    </row>
    <row r="14" spans="1:5" ht="15.75" thickBot="1" x14ac:dyDescent="0.3">
      <c r="A14" s="53"/>
      <c r="B14" s="53"/>
      <c r="C14" s="53"/>
      <c r="D14" s="53"/>
      <c r="E14" s="53"/>
    </row>
    <row r="15" spans="1:5" ht="15.75" thickBot="1" x14ac:dyDescent="0.3">
      <c r="A15" s="98" t="s">
        <v>10</v>
      </c>
      <c r="B15" s="65">
        <f>B4</f>
        <v>45627</v>
      </c>
      <c r="C15" s="65">
        <f>C4</f>
        <v>45536</v>
      </c>
      <c r="D15" s="79">
        <v>45444</v>
      </c>
      <c r="E15" s="65">
        <v>45352</v>
      </c>
    </row>
    <row r="16" spans="1:5" ht="15.75" thickBot="1" x14ac:dyDescent="0.3">
      <c r="A16" s="83" t="s">
        <v>11</v>
      </c>
      <c r="B16" s="62" t="s">
        <v>11</v>
      </c>
      <c r="C16" s="62" t="s">
        <v>11</v>
      </c>
      <c r="D16" s="62" t="s">
        <v>11</v>
      </c>
      <c r="E16" s="97" t="s">
        <v>11</v>
      </c>
    </row>
    <row r="17" spans="1:5" x14ac:dyDescent="0.25">
      <c r="A17" s="96" t="s">
        <v>12</v>
      </c>
      <c r="B17" s="94">
        <f>B12/B8*100</f>
        <v>12.776896538884145</v>
      </c>
      <c r="C17" s="95">
        <f>C12/C8*100</f>
        <v>12.983200900986844</v>
      </c>
      <c r="D17" s="94">
        <f>D12/D8*100</f>
        <v>13.328883696496174</v>
      </c>
      <c r="E17" s="94">
        <f>E12/E8*100</f>
        <v>13.519923005187518</v>
      </c>
    </row>
    <row r="18" spans="1:5" x14ac:dyDescent="0.25">
      <c r="A18" s="93" t="s">
        <v>13</v>
      </c>
      <c r="B18" s="91">
        <v>7.27</v>
      </c>
      <c r="C18" s="92">
        <v>5.72</v>
      </c>
      <c r="D18" s="91">
        <v>6.1</v>
      </c>
      <c r="E18" s="91">
        <v>5.96</v>
      </c>
    </row>
    <row r="19" spans="1:5" ht="15.75" thickBot="1" x14ac:dyDescent="0.3">
      <c r="A19" s="90" t="s">
        <v>14</v>
      </c>
      <c r="B19" s="89">
        <v>23.62</v>
      </c>
      <c r="C19" s="88">
        <f>C10/C8*100</f>
        <v>28.185661566620645</v>
      </c>
      <c r="D19" s="87">
        <v>27.9</v>
      </c>
      <c r="E19" s="86">
        <v>26.84</v>
      </c>
    </row>
    <row r="20" spans="1:5" ht="15.75" thickBot="1" x14ac:dyDescent="0.3">
      <c r="A20" s="53"/>
      <c r="B20" s="85"/>
      <c r="C20" s="84"/>
      <c r="D20" s="84"/>
      <c r="E20" s="85"/>
    </row>
    <row r="21" spans="1:5" ht="15.75" thickBot="1" x14ac:dyDescent="0.3">
      <c r="A21" s="83" t="s">
        <v>15</v>
      </c>
      <c r="B21" s="82">
        <v>82332</v>
      </c>
      <c r="C21" s="68">
        <v>82537</v>
      </c>
      <c r="D21" s="81">
        <v>81409</v>
      </c>
      <c r="E21" s="82">
        <v>80791</v>
      </c>
    </row>
    <row r="22" spans="1:5" x14ac:dyDescent="0.25">
      <c r="A22" s="53"/>
      <c r="B22" s="53"/>
      <c r="C22" s="53"/>
      <c r="D22" s="53"/>
      <c r="E22" s="53"/>
    </row>
    <row r="23" spans="1:5" ht="15.75" thickBot="1" x14ac:dyDescent="0.3">
      <c r="A23" s="53"/>
      <c r="B23" s="53"/>
      <c r="C23" s="53"/>
      <c r="D23" s="53"/>
      <c r="E23" s="53"/>
    </row>
    <row r="24" spans="1:5" ht="15.75" thickBot="1" x14ac:dyDescent="0.3">
      <c r="A24" s="80" t="s">
        <v>16</v>
      </c>
      <c r="B24" s="65">
        <f>B15</f>
        <v>45627</v>
      </c>
      <c r="C24" s="79">
        <f>C4</f>
        <v>45536</v>
      </c>
      <c r="D24" s="79">
        <v>45444</v>
      </c>
      <c r="E24" s="65">
        <v>45352</v>
      </c>
    </row>
    <row r="25" spans="1:5" ht="15.75" thickBot="1" x14ac:dyDescent="0.3">
      <c r="A25" s="66"/>
      <c r="B25" s="62" t="s">
        <v>4</v>
      </c>
      <c r="C25" s="62" t="s">
        <v>4</v>
      </c>
      <c r="D25" s="62" t="s">
        <v>4</v>
      </c>
      <c r="E25" s="62" t="s">
        <v>4</v>
      </c>
    </row>
    <row r="26" spans="1:5" x14ac:dyDescent="0.25">
      <c r="A26" s="78" t="s">
        <v>5</v>
      </c>
      <c r="B26" s="76">
        <v>147990830</v>
      </c>
      <c r="C26" s="77">
        <v>148248345</v>
      </c>
      <c r="D26" s="76">
        <v>147851980</v>
      </c>
      <c r="E26" s="58">
        <v>146261890</v>
      </c>
    </row>
    <row r="27" spans="1:5" x14ac:dyDescent="0.25">
      <c r="A27" s="75" t="s">
        <v>17</v>
      </c>
      <c r="B27" s="73">
        <v>100351808</v>
      </c>
      <c r="C27" s="74">
        <v>101166984</v>
      </c>
      <c r="D27" s="73">
        <v>101106362</v>
      </c>
      <c r="E27" s="73">
        <v>102276777</v>
      </c>
    </row>
    <row r="28" spans="1:5" ht="15.75" thickBot="1" x14ac:dyDescent="0.3">
      <c r="A28" s="70" t="s">
        <v>8</v>
      </c>
      <c r="B28" s="54">
        <v>101740044</v>
      </c>
      <c r="C28" s="72">
        <v>102086016</v>
      </c>
      <c r="D28" s="54">
        <v>102528116</v>
      </c>
      <c r="E28" s="54">
        <v>101617431</v>
      </c>
    </row>
    <row r="29" spans="1:5" x14ac:dyDescent="0.25">
      <c r="A29" s="53"/>
      <c r="B29" s="53"/>
      <c r="C29" s="53"/>
      <c r="D29" s="53"/>
      <c r="E29" s="53"/>
    </row>
    <row r="30" spans="1:5" ht="15.75" thickBot="1" x14ac:dyDescent="0.3">
      <c r="A30" s="53"/>
      <c r="B30" s="53"/>
      <c r="C30" s="53"/>
      <c r="D30" s="53"/>
      <c r="E30" s="53"/>
    </row>
    <row r="31" spans="1:5" ht="15.75" thickBot="1" x14ac:dyDescent="0.3">
      <c r="A31" s="66" t="s">
        <v>18</v>
      </c>
      <c r="B31" s="65">
        <f>B24</f>
        <v>45627</v>
      </c>
      <c r="C31" s="65">
        <f>C15</f>
        <v>45536</v>
      </c>
      <c r="D31" s="65">
        <v>45444</v>
      </c>
      <c r="E31" s="65">
        <v>45352</v>
      </c>
    </row>
    <row r="32" spans="1:5" ht="15.75" thickBot="1" x14ac:dyDescent="0.3">
      <c r="A32" s="71"/>
      <c r="B32" s="63" t="s">
        <v>4</v>
      </c>
      <c r="C32" s="62" t="s">
        <v>4</v>
      </c>
      <c r="D32" s="62" t="s">
        <v>4</v>
      </c>
      <c r="E32" s="62" t="s">
        <v>4</v>
      </c>
    </row>
    <row r="33" spans="1:5" ht="15.75" thickBot="1" x14ac:dyDescent="0.3">
      <c r="A33" s="70" t="s">
        <v>5</v>
      </c>
      <c r="B33" s="69">
        <v>14607546.779999999</v>
      </c>
      <c r="C33" s="68">
        <v>14085820.159999998</v>
      </c>
      <c r="D33" s="67">
        <v>13698882.169999994</v>
      </c>
      <c r="E33" s="67">
        <v>13595245.449999994</v>
      </c>
    </row>
    <row r="34" spans="1:5" x14ac:dyDescent="0.25">
      <c r="A34" s="53"/>
      <c r="B34" s="53"/>
      <c r="C34" s="53"/>
      <c r="D34" s="53"/>
      <c r="E34" s="53"/>
    </row>
    <row r="35" spans="1:5" ht="15.75" thickBot="1" x14ac:dyDescent="0.3">
      <c r="A35" s="53"/>
      <c r="B35" s="53"/>
      <c r="C35" s="53"/>
      <c r="D35" s="53"/>
      <c r="E35" s="53"/>
    </row>
    <row r="36" spans="1:5" ht="15.75" thickBot="1" x14ac:dyDescent="0.3">
      <c r="A36" s="66" t="s">
        <v>19</v>
      </c>
      <c r="B36" s="65">
        <f>B31</f>
        <v>45627</v>
      </c>
      <c r="C36" s="65">
        <f>C4</f>
        <v>45536</v>
      </c>
      <c r="D36" s="65">
        <v>45444</v>
      </c>
      <c r="E36" s="65">
        <v>45352</v>
      </c>
    </row>
    <row r="37" spans="1:5" ht="15.75" thickBot="1" x14ac:dyDescent="0.3">
      <c r="A37" s="64"/>
      <c r="B37" s="63" t="s">
        <v>4</v>
      </c>
      <c r="C37" s="62" t="s">
        <v>4</v>
      </c>
      <c r="D37" s="62" t="s">
        <v>4</v>
      </c>
      <c r="E37" s="62" t="s">
        <v>4</v>
      </c>
    </row>
    <row r="38" spans="1:5" x14ac:dyDescent="0.25">
      <c r="A38" s="61" t="s">
        <v>20</v>
      </c>
      <c r="B38" s="60">
        <v>59838924.810000002</v>
      </c>
      <c r="C38" s="59">
        <v>59212065.689999998</v>
      </c>
      <c r="D38" s="58">
        <v>64351398.619999997</v>
      </c>
      <c r="E38" s="58">
        <v>60616811.810000002</v>
      </c>
    </row>
    <row r="39" spans="1:5" ht="15.75" thickBot="1" x14ac:dyDescent="0.3">
      <c r="A39" s="57" t="s">
        <v>21</v>
      </c>
      <c r="B39" s="56">
        <v>10456895.789999999</v>
      </c>
      <c r="C39" s="55">
        <v>8747169.0999999996</v>
      </c>
      <c r="D39" s="54">
        <v>10064477.970000001</v>
      </c>
      <c r="E39" s="54">
        <v>12899963.390000001</v>
      </c>
    </row>
    <row r="40" spans="1:5" x14ac:dyDescent="0.25">
      <c r="A40" s="53"/>
      <c r="B40" s="53"/>
      <c r="C40" s="53"/>
      <c r="D40" s="53"/>
      <c r="E40" s="53"/>
    </row>
    <row r="41" spans="1:5" x14ac:dyDescent="0.25">
      <c r="A41" s="53"/>
      <c r="B41" s="53"/>
      <c r="C41" s="53"/>
      <c r="D41" s="53"/>
      <c r="E41" s="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CBB1-F7FB-4F6C-A20D-D9580CEC34D0}">
  <sheetPr>
    <tabColor theme="9" tint="-0.499984740745262"/>
  </sheetPr>
  <dimension ref="A1:E39"/>
  <sheetViews>
    <sheetView topLeftCell="A22" workbookViewId="0">
      <selection activeCell="M20" sqref="M20"/>
    </sheetView>
  </sheetViews>
  <sheetFormatPr defaultRowHeight="15" x14ac:dyDescent="0.25"/>
  <cols>
    <col min="1" max="1" width="31.5703125" bestFit="1" customWidth="1"/>
    <col min="2" max="2" width="11.140625" bestFit="1" customWidth="1"/>
    <col min="3" max="4" width="12.28515625" bestFit="1" customWidth="1"/>
    <col min="5" max="5" width="11.140625" bestFit="1" customWidth="1"/>
  </cols>
  <sheetData>
    <row r="1" spans="1:5" x14ac:dyDescent="0.25">
      <c r="A1" s="109" t="s">
        <v>22</v>
      </c>
      <c r="B1" s="53"/>
      <c r="C1" s="109"/>
      <c r="D1" s="53"/>
      <c r="E1" s="53"/>
    </row>
    <row r="2" spans="1:5" ht="15.75" thickBot="1" x14ac:dyDescent="0.3">
      <c r="A2" s="53"/>
      <c r="B2" s="53"/>
      <c r="C2" s="53"/>
      <c r="D2" s="53"/>
      <c r="E2" s="53"/>
    </row>
    <row r="3" spans="1:5" x14ac:dyDescent="0.25">
      <c r="A3" s="98" t="s">
        <v>0</v>
      </c>
      <c r="B3" s="80"/>
      <c r="C3" s="98"/>
      <c r="D3" s="80"/>
      <c r="E3" s="80"/>
    </row>
    <row r="4" spans="1:5" ht="15.75" thickBot="1" x14ac:dyDescent="0.3">
      <c r="A4" s="64" t="s">
        <v>1</v>
      </c>
      <c r="B4" s="108">
        <v>45261</v>
      </c>
      <c r="C4" s="108">
        <v>45170</v>
      </c>
      <c r="D4" s="108">
        <v>45078</v>
      </c>
      <c r="E4" s="108">
        <v>44986</v>
      </c>
    </row>
    <row r="5" spans="1:5" x14ac:dyDescent="0.25">
      <c r="A5" s="107"/>
      <c r="B5" s="106"/>
      <c r="C5" s="107"/>
      <c r="D5" s="106"/>
      <c r="E5" s="106"/>
    </row>
    <row r="6" spans="1:5" ht="15.75" thickBot="1" x14ac:dyDescent="0.3">
      <c r="A6" s="64" t="s">
        <v>2</v>
      </c>
      <c r="B6" s="105"/>
      <c r="C6" s="64"/>
      <c r="D6" s="105"/>
      <c r="E6" s="105"/>
    </row>
    <row r="7" spans="1:5" ht="15.75" thickBot="1" x14ac:dyDescent="0.3">
      <c r="A7" s="83" t="s">
        <v>3</v>
      </c>
      <c r="B7" s="62" t="s">
        <v>4</v>
      </c>
      <c r="C7" s="62" t="s">
        <v>4</v>
      </c>
      <c r="D7" s="62" t="s">
        <v>4</v>
      </c>
      <c r="E7" s="62" t="s">
        <v>4</v>
      </c>
    </row>
    <row r="8" spans="1:5" x14ac:dyDescent="0.25">
      <c r="A8" s="104" t="s">
        <v>5</v>
      </c>
      <c r="B8" s="76">
        <v>764614541.81999993</v>
      </c>
      <c r="C8" s="118">
        <v>754647679.80999994</v>
      </c>
      <c r="D8" s="103">
        <v>746668914.56999993</v>
      </c>
      <c r="E8" s="76">
        <v>737332905</v>
      </c>
    </row>
    <row r="9" spans="1:5" x14ac:dyDescent="0.25">
      <c r="A9" s="75" t="s">
        <v>6</v>
      </c>
      <c r="B9" s="73">
        <v>450647694.98000002</v>
      </c>
      <c r="C9" s="74">
        <v>435253154.32999998</v>
      </c>
      <c r="D9" s="102">
        <v>426983292.58999997</v>
      </c>
      <c r="E9" s="73">
        <v>420659556</v>
      </c>
    </row>
    <row r="10" spans="1:5" x14ac:dyDescent="0.25">
      <c r="A10" s="75" t="s">
        <v>7</v>
      </c>
      <c r="B10" s="73">
        <v>196792262</v>
      </c>
      <c r="C10" s="74">
        <v>200299147</v>
      </c>
      <c r="D10" s="101">
        <v>208218459</v>
      </c>
      <c r="E10" s="73">
        <v>189271482</v>
      </c>
    </row>
    <row r="11" spans="1:5" x14ac:dyDescent="0.25">
      <c r="A11" s="75" t="s">
        <v>8</v>
      </c>
      <c r="B11" s="73">
        <v>632791848.60000002</v>
      </c>
      <c r="C11" s="74">
        <v>624653609.95000005</v>
      </c>
      <c r="D11" s="101">
        <v>617851805.99000001</v>
      </c>
      <c r="E11" s="73">
        <v>610242933</v>
      </c>
    </row>
    <row r="12" spans="1:5" ht="15.75" thickBot="1" x14ac:dyDescent="0.3">
      <c r="A12" s="70" t="s">
        <v>9</v>
      </c>
      <c r="B12" s="54">
        <v>98761826</v>
      </c>
      <c r="C12" s="72">
        <v>97565922</v>
      </c>
      <c r="D12" s="100">
        <v>98291447</v>
      </c>
      <c r="E12" s="54">
        <v>98036834</v>
      </c>
    </row>
    <row r="13" spans="1:5" x14ac:dyDescent="0.25">
      <c r="A13" s="53"/>
      <c r="B13" s="53"/>
      <c r="C13" s="53"/>
      <c r="D13" s="99"/>
      <c r="E13" s="53"/>
    </row>
    <row r="14" spans="1:5" ht="15.75" thickBot="1" x14ac:dyDescent="0.3">
      <c r="A14" s="53"/>
      <c r="B14" s="53"/>
      <c r="C14" s="53"/>
      <c r="D14" s="53"/>
      <c r="E14" s="53"/>
    </row>
    <row r="15" spans="1:5" ht="15.75" thickBot="1" x14ac:dyDescent="0.3">
      <c r="A15" s="98" t="s">
        <v>10</v>
      </c>
      <c r="B15" s="65">
        <v>45261</v>
      </c>
      <c r="C15" s="112">
        <v>45170</v>
      </c>
      <c r="D15" s="65">
        <f>D4</f>
        <v>45078</v>
      </c>
      <c r="E15" s="79">
        <v>44986</v>
      </c>
    </row>
    <row r="16" spans="1:5" ht="15.75" thickBot="1" x14ac:dyDescent="0.3">
      <c r="A16" s="83" t="s">
        <v>11</v>
      </c>
      <c r="B16" s="62" t="s">
        <v>11</v>
      </c>
      <c r="C16" s="62" t="s">
        <v>11</v>
      </c>
      <c r="D16" s="62" t="s">
        <v>11</v>
      </c>
      <c r="E16" s="62" t="s">
        <v>11</v>
      </c>
    </row>
    <row r="17" spans="1:5" x14ac:dyDescent="0.25">
      <c r="A17" s="96" t="s">
        <v>12</v>
      </c>
      <c r="B17" s="94">
        <f>B12/B8*100</f>
        <v>12.91655083683326</v>
      </c>
      <c r="C17" s="95">
        <f>C12/C8*100</f>
        <v>12.92867183061697</v>
      </c>
      <c r="D17" s="95">
        <f>D12/D8*100</f>
        <v>13.163993449038278</v>
      </c>
      <c r="E17" s="94">
        <f>E12/E8*100</f>
        <v>13.296142534151517</v>
      </c>
    </row>
    <row r="18" spans="1:5" x14ac:dyDescent="0.25">
      <c r="A18" s="93" t="s">
        <v>13</v>
      </c>
      <c r="B18" s="91">
        <v>6.12</v>
      </c>
      <c r="C18" s="53">
        <v>6.31</v>
      </c>
      <c r="D18" s="92">
        <v>7.15</v>
      </c>
      <c r="E18" s="91">
        <v>9.4</v>
      </c>
    </row>
    <row r="19" spans="1:5" ht="15.75" thickBot="1" x14ac:dyDescent="0.3">
      <c r="A19" s="90" t="s">
        <v>14</v>
      </c>
      <c r="B19" s="117">
        <v>25.74</v>
      </c>
      <c r="C19" s="88">
        <f>C10/C8*100</f>
        <v>26.542074183601805</v>
      </c>
      <c r="D19" s="88">
        <f>D10/D8*100</f>
        <v>27.886316804806476</v>
      </c>
      <c r="E19" s="70">
        <v>25.67</v>
      </c>
    </row>
    <row r="20" spans="1:5" ht="15.75" thickBot="1" x14ac:dyDescent="0.3">
      <c r="A20" s="53"/>
      <c r="B20" s="85"/>
      <c r="C20" s="84"/>
      <c r="D20" s="84"/>
      <c r="E20" s="84"/>
    </row>
    <row r="21" spans="1:5" ht="15.75" thickBot="1" x14ac:dyDescent="0.3">
      <c r="A21" s="83" t="s">
        <v>15</v>
      </c>
      <c r="B21" s="82">
        <v>79718</v>
      </c>
      <c r="C21" s="116">
        <v>78956</v>
      </c>
      <c r="D21" s="115">
        <v>78235</v>
      </c>
      <c r="E21" s="81">
        <v>77514</v>
      </c>
    </row>
    <row r="22" spans="1:5" x14ac:dyDescent="0.25">
      <c r="A22" s="53"/>
      <c r="B22" s="53"/>
      <c r="C22" s="53"/>
      <c r="D22" s="53"/>
      <c r="E22" s="53"/>
    </row>
    <row r="23" spans="1:5" ht="15.75" thickBot="1" x14ac:dyDescent="0.3">
      <c r="A23" s="53"/>
      <c r="B23" s="53"/>
      <c r="C23" s="53"/>
      <c r="D23" s="53"/>
      <c r="E23" s="53"/>
    </row>
    <row r="24" spans="1:5" ht="15.75" thickBot="1" x14ac:dyDescent="0.3">
      <c r="A24" s="80" t="s">
        <v>16</v>
      </c>
      <c r="B24" s="65">
        <v>45261</v>
      </c>
      <c r="C24" s="112">
        <v>45170</v>
      </c>
      <c r="D24" s="79">
        <f>D4</f>
        <v>45078</v>
      </c>
      <c r="E24" s="79">
        <v>44986</v>
      </c>
    </row>
    <row r="25" spans="1:5" ht="15.75" thickBot="1" x14ac:dyDescent="0.3">
      <c r="A25" s="66"/>
      <c r="B25" s="62" t="s">
        <v>4</v>
      </c>
      <c r="C25" s="62" t="s">
        <v>4</v>
      </c>
      <c r="D25" s="62" t="s">
        <v>4</v>
      </c>
      <c r="E25" s="62" t="s">
        <v>4</v>
      </c>
    </row>
    <row r="26" spans="1:5" x14ac:dyDescent="0.25">
      <c r="A26" s="78" t="s">
        <v>5</v>
      </c>
      <c r="B26" s="76">
        <v>145276660</v>
      </c>
      <c r="C26" s="77">
        <v>147475538</v>
      </c>
      <c r="D26" s="77">
        <v>147456047</v>
      </c>
      <c r="E26" s="76">
        <v>146296107</v>
      </c>
    </row>
    <row r="27" spans="1:5" x14ac:dyDescent="0.25">
      <c r="A27" s="75" t="s">
        <v>17</v>
      </c>
      <c r="B27" s="73">
        <v>104694295</v>
      </c>
      <c r="C27" s="74">
        <v>103840202</v>
      </c>
      <c r="D27" s="74">
        <v>103690994</v>
      </c>
      <c r="E27" s="73">
        <v>103618779</v>
      </c>
    </row>
    <row r="28" spans="1:5" ht="15.75" thickBot="1" x14ac:dyDescent="0.3">
      <c r="A28" s="70" t="s">
        <v>8</v>
      </c>
      <c r="B28" s="54">
        <v>101150147</v>
      </c>
      <c r="C28" s="72">
        <v>103053996</v>
      </c>
      <c r="D28" s="72">
        <v>103680871</v>
      </c>
      <c r="E28" s="54">
        <v>103312449</v>
      </c>
    </row>
    <row r="29" spans="1:5" x14ac:dyDescent="0.25">
      <c r="A29" s="53"/>
      <c r="B29" s="53"/>
      <c r="C29" s="53"/>
      <c r="D29" s="53"/>
      <c r="E29" s="53"/>
    </row>
    <row r="30" spans="1:5" ht="15.75" thickBot="1" x14ac:dyDescent="0.3">
      <c r="A30" s="53"/>
      <c r="B30" s="53"/>
      <c r="C30" s="53"/>
      <c r="D30" s="53"/>
      <c r="E30" s="53"/>
    </row>
    <row r="31" spans="1:5" ht="15.75" thickBot="1" x14ac:dyDescent="0.3">
      <c r="A31" s="66" t="s">
        <v>18</v>
      </c>
      <c r="B31" s="65">
        <v>45261</v>
      </c>
      <c r="C31" s="112">
        <v>45170</v>
      </c>
      <c r="D31" s="65">
        <f>D15</f>
        <v>45078</v>
      </c>
      <c r="E31" s="65">
        <v>44986</v>
      </c>
    </row>
    <row r="32" spans="1:5" ht="15.75" thickBot="1" x14ac:dyDescent="0.3">
      <c r="A32" s="71"/>
      <c r="B32" s="63" t="s">
        <v>4</v>
      </c>
      <c r="C32" s="62" t="s">
        <v>4</v>
      </c>
      <c r="D32" s="63" t="s">
        <v>4</v>
      </c>
      <c r="E32" s="62" t="s">
        <v>4</v>
      </c>
    </row>
    <row r="33" spans="1:5" ht="15.75" thickBot="1" x14ac:dyDescent="0.3">
      <c r="A33" s="70" t="s">
        <v>5</v>
      </c>
      <c r="B33" s="69">
        <v>13121996.969999995</v>
      </c>
      <c r="C33" s="114">
        <v>13930695.499999994</v>
      </c>
      <c r="D33" s="113">
        <v>13922839.699999994</v>
      </c>
      <c r="E33" s="67">
        <v>13961420</v>
      </c>
    </row>
    <row r="34" spans="1:5" x14ac:dyDescent="0.25">
      <c r="A34" s="53"/>
      <c r="B34" s="53"/>
      <c r="C34" s="53"/>
      <c r="D34" s="53"/>
      <c r="E34" s="53"/>
    </row>
    <row r="35" spans="1:5" ht="15.75" thickBot="1" x14ac:dyDescent="0.3">
      <c r="A35" s="53"/>
      <c r="B35" s="53"/>
      <c r="C35" s="53"/>
      <c r="D35" s="53"/>
      <c r="E35" s="53"/>
    </row>
    <row r="36" spans="1:5" ht="15.75" thickBot="1" x14ac:dyDescent="0.3">
      <c r="A36" s="66" t="s">
        <v>19</v>
      </c>
      <c r="B36" s="65">
        <v>45261</v>
      </c>
      <c r="C36" s="112">
        <v>45170</v>
      </c>
      <c r="D36" s="65">
        <f>D4</f>
        <v>45078</v>
      </c>
      <c r="E36" s="65">
        <v>44986</v>
      </c>
    </row>
    <row r="37" spans="1:5" ht="15.75" thickBot="1" x14ac:dyDescent="0.3">
      <c r="A37" s="64"/>
      <c r="B37" s="63" t="s">
        <v>4</v>
      </c>
      <c r="C37" s="62" t="s">
        <v>4</v>
      </c>
      <c r="D37" s="63" t="s">
        <v>4</v>
      </c>
      <c r="E37" s="62" t="s">
        <v>4</v>
      </c>
    </row>
    <row r="38" spans="1:5" x14ac:dyDescent="0.25">
      <c r="A38" s="61" t="s">
        <v>20</v>
      </c>
      <c r="B38" s="60">
        <v>63179135.329999998</v>
      </c>
      <c r="C38" s="60">
        <v>62098785.990000002</v>
      </c>
      <c r="D38" s="111">
        <v>62819538.5</v>
      </c>
      <c r="E38" s="58">
        <v>56416072</v>
      </c>
    </row>
    <row r="39" spans="1:5" ht="15.75" thickBot="1" x14ac:dyDescent="0.3">
      <c r="A39" s="57" t="s">
        <v>21</v>
      </c>
      <c r="B39" s="56">
        <v>11947458.43</v>
      </c>
      <c r="C39" s="56">
        <v>10082964.68</v>
      </c>
      <c r="D39" s="110">
        <v>9025951.0199999996</v>
      </c>
      <c r="E39" s="54">
        <v>8567512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903B-FED3-42E5-B1DA-6E4B631FB16E}">
  <sheetPr>
    <tabColor theme="9" tint="-0.249977111117893"/>
  </sheetPr>
  <dimension ref="A1:E40"/>
  <sheetViews>
    <sheetView topLeftCell="A28" workbookViewId="0">
      <selection activeCell="D20" sqref="D20"/>
    </sheetView>
  </sheetViews>
  <sheetFormatPr defaultRowHeight="15" x14ac:dyDescent="0.25"/>
  <cols>
    <col min="1" max="1" width="34.7109375" bestFit="1" customWidth="1"/>
    <col min="2" max="2" width="11.140625" bestFit="1" customWidth="1"/>
    <col min="3" max="5" width="12.5703125" bestFit="1" customWidth="1"/>
  </cols>
  <sheetData>
    <row r="1" spans="1:5" x14ac:dyDescent="0.25">
      <c r="A1" s="132" t="s">
        <v>23</v>
      </c>
    </row>
    <row r="2" spans="1:5" ht="15.75" thickBot="1" x14ac:dyDescent="0.3"/>
    <row r="3" spans="1:5" x14ac:dyDescent="0.25">
      <c r="A3" s="1" t="s">
        <v>0</v>
      </c>
      <c r="B3" s="2"/>
      <c r="C3" s="2"/>
      <c r="D3" s="2"/>
      <c r="E3" s="2"/>
    </row>
    <row r="4" spans="1:5" ht="15.75" thickBot="1" x14ac:dyDescent="0.3">
      <c r="A4" s="4" t="s">
        <v>1</v>
      </c>
      <c r="B4" s="5">
        <v>44896</v>
      </c>
      <c r="C4" s="5">
        <v>44805</v>
      </c>
      <c r="D4" s="5">
        <v>44713</v>
      </c>
      <c r="E4" s="5">
        <v>44621</v>
      </c>
    </row>
    <row r="5" spans="1:5" x14ac:dyDescent="0.25">
      <c r="A5" s="6"/>
      <c r="B5" s="7"/>
      <c r="C5" s="7"/>
      <c r="D5" s="7"/>
      <c r="E5" s="7"/>
    </row>
    <row r="6" spans="1:5" ht="15.75" thickBot="1" x14ac:dyDescent="0.3">
      <c r="A6" s="4" t="s">
        <v>2</v>
      </c>
      <c r="B6" s="9"/>
      <c r="C6" s="9"/>
      <c r="D6" s="9"/>
      <c r="E6" s="9"/>
    </row>
    <row r="7" spans="1:5" ht="15.75" thickBot="1" x14ac:dyDescent="0.3">
      <c r="A7" s="11" t="s">
        <v>3</v>
      </c>
      <c r="B7" s="12" t="s">
        <v>4</v>
      </c>
      <c r="C7" s="12" t="s">
        <v>4</v>
      </c>
      <c r="D7" s="12" t="s">
        <v>4</v>
      </c>
      <c r="E7" s="12" t="s">
        <v>4</v>
      </c>
    </row>
    <row r="8" spans="1:5" x14ac:dyDescent="0.25">
      <c r="A8" s="13" t="s">
        <v>5</v>
      </c>
      <c r="B8" s="124">
        <v>712835937</v>
      </c>
      <c r="C8" s="14">
        <v>705888847.25</v>
      </c>
      <c r="D8" s="14">
        <v>699081289.30999994</v>
      </c>
      <c r="E8" s="14">
        <f>362957548+158109431+136345908+20860750</f>
        <v>678273637</v>
      </c>
    </row>
    <row r="9" spans="1:5" x14ac:dyDescent="0.25">
      <c r="A9" s="16" t="s">
        <v>6</v>
      </c>
      <c r="B9" s="123">
        <v>408659782</v>
      </c>
      <c r="C9" s="17">
        <v>387219011.96999997</v>
      </c>
      <c r="D9" s="17">
        <v>378817374.58999997</v>
      </c>
      <c r="E9" s="17">
        <f>176053327+91248606+90496052+12502254</f>
        <v>370300239</v>
      </c>
    </row>
    <row r="10" spans="1:5" x14ac:dyDescent="0.25">
      <c r="A10" s="16" t="s">
        <v>7</v>
      </c>
      <c r="B10" s="123">
        <v>187965167</v>
      </c>
      <c r="C10" s="17">
        <v>218756665</v>
      </c>
      <c r="D10" s="18">
        <v>238408694</v>
      </c>
      <c r="E10" s="17">
        <f>138068137+48282401+29032118+4527048</f>
        <v>219909704</v>
      </c>
    </row>
    <row r="11" spans="1:5" x14ac:dyDescent="0.25">
      <c r="A11" s="16" t="s">
        <v>8</v>
      </c>
      <c r="B11" s="123">
        <v>593101279</v>
      </c>
      <c r="C11" s="17">
        <v>589083619.98000002</v>
      </c>
      <c r="D11" s="18">
        <v>576929643.50999999</v>
      </c>
      <c r="E11" s="17">
        <f>134104781+111637361+17281865+302994137</f>
        <v>566018144</v>
      </c>
    </row>
    <row r="12" spans="1:5" ht="15.75" thickBot="1" x14ac:dyDescent="0.3">
      <c r="A12" s="16" t="s">
        <v>9</v>
      </c>
      <c r="B12" s="131">
        <v>90232324</v>
      </c>
      <c r="C12" s="19">
        <v>90138851.763280809</v>
      </c>
      <c r="D12" s="20">
        <v>89346552</v>
      </c>
      <c r="E12" s="19">
        <f>16236063+20378355+49447565+2656055</f>
        <v>88718038</v>
      </c>
    </row>
    <row r="13" spans="1:5" x14ac:dyDescent="0.25">
      <c r="D13" s="21"/>
    </row>
    <row r="14" spans="1:5" ht="15.75" thickBot="1" x14ac:dyDescent="0.3"/>
    <row r="15" spans="1:5" ht="15.75" thickBot="1" x14ac:dyDescent="0.3">
      <c r="A15" s="1" t="s">
        <v>10</v>
      </c>
      <c r="B15" s="47">
        <v>44896</v>
      </c>
      <c r="C15" s="130">
        <f>C4</f>
        <v>44805</v>
      </c>
      <c r="D15" s="47">
        <f>D4</f>
        <v>44713</v>
      </c>
      <c r="E15" s="47">
        <v>44621</v>
      </c>
    </row>
    <row r="16" spans="1:5" ht="15.75" thickBot="1" x14ac:dyDescent="0.3">
      <c r="A16" s="11" t="s">
        <v>11</v>
      </c>
      <c r="B16" s="12" t="s">
        <v>11</v>
      </c>
      <c r="C16" s="25" t="s">
        <v>11</v>
      </c>
      <c r="D16" s="12" t="s">
        <v>11</v>
      </c>
      <c r="E16" s="12" t="s">
        <v>11</v>
      </c>
    </row>
    <row r="17" spans="1:5" x14ac:dyDescent="0.25">
      <c r="A17" s="13" t="s">
        <v>12</v>
      </c>
      <c r="B17" s="129">
        <f>B12/B8*100</f>
        <v>12.658217594885372</v>
      </c>
      <c r="C17" s="26">
        <f>C12/C8*100</f>
        <v>12.769553183117077</v>
      </c>
      <c r="D17" s="26">
        <f>D12/D8*100</f>
        <v>12.780566919218494</v>
      </c>
      <c r="E17" s="26">
        <f>E12/E8*100</f>
        <v>13.079977336639431</v>
      </c>
    </row>
    <row r="18" spans="1:5" x14ac:dyDescent="0.25">
      <c r="A18" s="16" t="s">
        <v>13</v>
      </c>
      <c r="B18" s="128">
        <v>7.8</v>
      </c>
      <c r="C18" s="28">
        <v>6.670184133934276E-2</v>
      </c>
      <c r="D18" s="29">
        <v>0.08</v>
      </c>
      <c r="E18" s="29">
        <v>9.6000000000000002E-2</v>
      </c>
    </row>
    <row r="19" spans="1:5" ht="15.75" thickBot="1" x14ac:dyDescent="0.3">
      <c r="A19" s="16" t="s">
        <v>14</v>
      </c>
      <c r="B19" s="127">
        <v>26.37</v>
      </c>
      <c r="C19" s="126">
        <f>C10/C8*100</f>
        <v>30.990242423043185</v>
      </c>
      <c r="D19" s="32">
        <f>D10/D8*100</f>
        <v>34.103143317612137</v>
      </c>
      <c r="E19" s="32">
        <f>E10/E8*100</f>
        <v>32.42197425992542</v>
      </c>
    </row>
    <row r="20" spans="1:5" ht="15.75" thickBot="1" x14ac:dyDescent="0.3">
      <c r="C20" s="10"/>
      <c r="D20" s="10"/>
      <c r="E20" s="10"/>
    </row>
    <row r="21" spans="1:5" ht="15.75" thickBot="1" x14ac:dyDescent="0.3">
      <c r="A21" s="11" t="s">
        <v>15</v>
      </c>
      <c r="B21" s="125">
        <v>75661</v>
      </c>
      <c r="C21" s="35">
        <v>80912</v>
      </c>
      <c r="D21" s="35">
        <v>79657.600000000006</v>
      </c>
      <c r="E21" s="35">
        <f>43932+12404+20671+2467</f>
        <v>79474</v>
      </c>
    </row>
    <row r="23" spans="1:5" ht="15.75" thickBot="1" x14ac:dyDescent="0.3"/>
    <row r="24" spans="1:5" ht="15.75" thickBot="1" x14ac:dyDescent="0.3">
      <c r="A24" s="2" t="s">
        <v>16</v>
      </c>
      <c r="B24" s="23">
        <v>44896</v>
      </c>
      <c r="C24" s="23">
        <f>C4</f>
        <v>44805</v>
      </c>
      <c r="D24" s="23">
        <f>D4</f>
        <v>44713</v>
      </c>
      <c r="E24" s="23">
        <v>44621</v>
      </c>
    </row>
    <row r="25" spans="1:5" ht="15.75" thickBot="1" x14ac:dyDescent="0.3">
      <c r="A25" s="24"/>
      <c r="B25" s="12" t="s">
        <v>4</v>
      </c>
      <c r="C25" s="12" t="s">
        <v>4</v>
      </c>
      <c r="D25" s="12" t="s">
        <v>4</v>
      </c>
      <c r="E25" s="12" t="s">
        <v>4</v>
      </c>
    </row>
    <row r="26" spans="1:5" x14ac:dyDescent="0.25">
      <c r="A26" s="37" t="s">
        <v>5</v>
      </c>
      <c r="B26" s="124">
        <v>145540690</v>
      </c>
      <c r="C26" s="38">
        <v>145329961</v>
      </c>
      <c r="D26" s="38">
        <v>143838308</v>
      </c>
      <c r="E26" s="38">
        <v>143281121</v>
      </c>
    </row>
    <row r="27" spans="1:5" x14ac:dyDescent="0.25">
      <c r="A27" s="39" t="s">
        <v>17</v>
      </c>
      <c r="B27" s="123">
        <v>101736850</v>
      </c>
      <c r="C27" s="40">
        <v>100501109</v>
      </c>
      <c r="D27" s="40">
        <v>99109368</v>
      </c>
      <c r="E27" s="40">
        <v>100489146</v>
      </c>
    </row>
    <row r="28" spans="1:5" x14ac:dyDescent="0.25">
      <c r="A28" s="39" t="s">
        <v>8</v>
      </c>
      <c r="B28" s="123">
        <v>102968056</v>
      </c>
      <c r="C28" s="40">
        <v>101617887</v>
      </c>
      <c r="D28" s="40">
        <v>101434372</v>
      </c>
      <c r="E28" s="40">
        <v>101178336</v>
      </c>
    </row>
    <row r="29" spans="1:5" ht="15.75" thickBot="1" x14ac:dyDescent="0.3">
      <c r="A29" s="41"/>
      <c r="B29" s="41"/>
      <c r="C29" s="41"/>
      <c r="D29" s="41"/>
      <c r="E29" s="41"/>
    </row>
    <row r="31" spans="1:5" ht="15.75" thickBot="1" x14ac:dyDescent="0.3"/>
    <row r="32" spans="1:5" ht="15.75" thickBot="1" x14ac:dyDescent="0.3">
      <c r="A32" s="2" t="s">
        <v>18</v>
      </c>
      <c r="B32" s="47">
        <v>44896</v>
      </c>
      <c r="C32" s="47">
        <f>C4</f>
        <v>44805</v>
      </c>
      <c r="D32" s="47">
        <f>D15</f>
        <v>44713</v>
      </c>
      <c r="E32" s="47">
        <v>44621</v>
      </c>
    </row>
    <row r="33" spans="1:5" ht="15.75" thickBot="1" x14ac:dyDescent="0.3">
      <c r="A33" s="42"/>
      <c r="B33" s="121" t="s">
        <v>4</v>
      </c>
      <c r="C33" s="121" t="s">
        <v>4</v>
      </c>
      <c r="D33" s="121" t="s">
        <v>4</v>
      </c>
      <c r="E33" s="121" t="s">
        <v>4</v>
      </c>
    </row>
    <row r="34" spans="1:5" ht="15.75" thickBot="1" x14ac:dyDescent="0.3">
      <c r="A34" s="43" t="s">
        <v>5</v>
      </c>
      <c r="B34" s="122">
        <v>13631467</v>
      </c>
      <c r="C34" s="44">
        <v>14222567.309999997</v>
      </c>
      <c r="D34" s="44">
        <v>14185940.309999997</v>
      </c>
      <c r="E34" s="44">
        <v>13733502.960000001</v>
      </c>
    </row>
    <row r="36" spans="1:5" ht="15.75" thickBot="1" x14ac:dyDescent="0.3"/>
    <row r="37" spans="1:5" ht="15.75" thickBot="1" x14ac:dyDescent="0.3">
      <c r="A37" s="24" t="s">
        <v>19</v>
      </c>
      <c r="B37" s="47">
        <v>44896</v>
      </c>
      <c r="C37" s="47">
        <f>C32</f>
        <v>44805</v>
      </c>
      <c r="D37" s="47">
        <f>D4</f>
        <v>44713</v>
      </c>
      <c r="E37" s="47">
        <v>44621</v>
      </c>
    </row>
    <row r="38" spans="1:5" ht="15.75" thickBot="1" x14ac:dyDescent="0.3">
      <c r="A38" s="4"/>
      <c r="B38" s="121" t="s">
        <v>4</v>
      </c>
      <c r="C38" s="121" t="s">
        <v>4</v>
      </c>
      <c r="D38" s="121" t="s">
        <v>4</v>
      </c>
      <c r="E38" s="121" t="s">
        <v>4</v>
      </c>
    </row>
    <row r="39" spans="1:5" x14ac:dyDescent="0.25">
      <c r="A39" s="48" t="s">
        <v>20</v>
      </c>
      <c r="B39" s="120">
        <v>60753511</v>
      </c>
      <c r="C39" s="49">
        <v>60125334</v>
      </c>
      <c r="D39" s="49">
        <v>61370148</v>
      </c>
      <c r="E39" s="50">
        <v>40705008.780000001</v>
      </c>
    </row>
    <row r="40" spans="1:5" ht="15.75" thickBot="1" x14ac:dyDescent="0.3">
      <c r="A40" s="51" t="s">
        <v>21</v>
      </c>
      <c r="B40" s="119">
        <v>8958300</v>
      </c>
      <c r="C40" s="52">
        <v>7824903</v>
      </c>
      <c r="D40" s="52">
        <v>6923839</v>
      </c>
      <c r="E40" s="19">
        <v>5512425.46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35C5-36A0-4713-80C6-59985B57EA13}">
  <sheetPr>
    <tabColor theme="9" tint="-0.249977111117893"/>
  </sheetPr>
  <dimension ref="A2:G40"/>
  <sheetViews>
    <sheetView workbookViewId="0">
      <selection activeCell="C22" sqref="C22"/>
    </sheetView>
  </sheetViews>
  <sheetFormatPr defaultRowHeight="15" x14ac:dyDescent="0.25"/>
  <cols>
    <col min="1" max="1" width="36" customWidth="1"/>
    <col min="2" max="6" width="12.5703125" bestFit="1" customWidth="1"/>
    <col min="7" max="7" width="17" bestFit="1" customWidth="1"/>
  </cols>
  <sheetData>
    <row r="2" spans="1:6" ht="15.75" thickBot="1" x14ac:dyDescent="0.3"/>
    <row r="3" spans="1:6" x14ac:dyDescent="0.25">
      <c r="A3" s="1" t="s">
        <v>0</v>
      </c>
      <c r="B3" s="3"/>
      <c r="C3" s="3"/>
      <c r="D3" s="3"/>
      <c r="E3" s="3"/>
    </row>
    <row r="4" spans="1:6" ht="15.75" thickBot="1" x14ac:dyDescent="0.3">
      <c r="A4" s="4" t="s">
        <v>1</v>
      </c>
      <c r="B4" s="5">
        <v>44531</v>
      </c>
      <c r="C4" s="5">
        <v>44440</v>
      </c>
      <c r="D4" s="5">
        <v>44348</v>
      </c>
      <c r="E4" s="5">
        <v>44256</v>
      </c>
    </row>
    <row r="5" spans="1:6" x14ac:dyDescent="0.25">
      <c r="A5" s="6"/>
      <c r="B5" s="7"/>
      <c r="C5" s="7"/>
      <c r="D5" s="7"/>
      <c r="E5" s="8"/>
    </row>
    <row r="6" spans="1:6" ht="15.75" thickBot="1" x14ac:dyDescent="0.3">
      <c r="A6" s="4" t="s">
        <v>2</v>
      </c>
      <c r="B6" s="9"/>
      <c r="C6" s="9"/>
      <c r="D6" s="9"/>
      <c r="E6" s="10"/>
    </row>
    <row r="7" spans="1:6" ht="15.75" thickBot="1" x14ac:dyDescent="0.3">
      <c r="A7" s="11" t="s">
        <v>3</v>
      </c>
      <c r="B7" s="12" t="s">
        <v>4</v>
      </c>
      <c r="C7" s="12" t="s">
        <v>4</v>
      </c>
      <c r="D7" s="12" t="s">
        <v>4</v>
      </c>
      <c r="E7" s="12" t="s">
        <v>4</v>
      </c>
    </row>
    <row r="8" spans="1:6" x14ac:dyDescent="0.25">
      <c r="A8" s="13" t="s">
        <v>5</v>
      </c>
      <c r="B8" s="14">
        <f>155763218+350616153+132414905+20413550</f>
        <v>659207826</v>
      </c>
      <c r="C8" s="14">
        <v>649501722</v>
      </c>
      <c r="D8" s="14">
        <v>635426540</v>
      </c>
      <c r="E8" s="14">
        <v>612960524</v>
      </c>
      <c r="F8" s="15"/>
    </row>
    <row r="9" spans="1:6" x14ac:dyDescent="0.25">
      <c r="A9" s="16" t="s">
        <v>6</v>
      </c>
      <c r="B9" s="17">
        <f>90870607+173984083+90063313+12825533</f>
        <v>367743536</v>
      </c>
      <c r="C9" s="17">
        <v>357447244</v>
      </c>
      <c r="D9" s="17">
        <v>354983744</v>
      </c>
      <c r="E9" s="17">
        <v>359874158</v>
      </c>
      <c r="F9" s="15"/>
    </row>
    <row r="10" spans="1:6" x14ac:dyDescent="0.25">
      <c r="A10" s="16" t="s">
        <v>7</v>
      </c>
      <c r="B10" s="17">
        <v>201551970</v>
      </c>
      <c r="C10" s="17">
        <v>202465285</v>
      </c>
      <c r="D10" s="17">
        <v>192814727</v>
      </c>
      <c r="E10" s="17">
        <v>175360368</v>
      </c>
      <c r="F10" s="15"/>
    </row>
    <row r="11" spans="1:6" x14ac:dyDescent="0.25">
      <c r="A11" s="16" t="s">
        <v>8</v>
      </c>
      <c r="B11" s="17">
        <f>130413634+292329608+109106131+16912746</f>
        <v>548762119</v>
      </c>
      <c r="C11" s="17">
        <v>535461954</v>
      </c>
      <c r="D11" s="17">
        <v>523288464</v>
      </c>
      <c r="E11" s="17">
        <v>512351567</v>
      </c>
      <c r="F11" s="15"/>
    </row>
    <row r="12" spans="1:6" ht="15.75" thickBot="1" x14ac:dyDescent="0.3">
      <c r="A12" s="16" t="s">
        <v>9</v>
      </c>
      <c r="B12" s="19">
        <f>19103437+45658065+14013933+2534227</f>
        <v>81309662</v>
      </c>
      <c r="C12" s="19">
        <v>81651016</v>
      </c>
      <c r="D12" s="19">
        <v>82333621</v>
      </c>
      <c r="E12" s="19">
        <v>79328565</v>
      </c>
      <c r="F12" s="15"/>
    </row>
    <row r="14" spans="1:6" ht="15.75" thickBot="1" x14ac:dyDescent="0.3"/>
    <row r="15" spans="1:6" ht="15.75" thickBot="1" x14ac:dyDescent="0.3">
      <c r="A15" s="1" t="s">
        <v>10</v>
      </c>
      <c r="B15" s="22">
        <v>44531</v>
      </c>
      <c r="C15" s="22">
        <v>44440</v>
      </c>
      <c r="D15" s="23">
        <v>44348</v>
      </c>
      <c r="E15" s="23">
        <v>44256</v>
      </c>
    </row>
    <row r="16" spans="1:6" ht="15.75" thickBot="1" x14ac:dyDescent="0.3">
      <c r="A16" s="11"/>
      <c r="B16" s="25" t="s">
        <v>11</v>
      </c>
      <c r="C16" s="25" t="s">
        <v>11</v>
      </c>
      <c r="D16" s="12" t="s">
        <v>11</v>
      </c>
      <c r="E16" s="12" t="s">
        <v>11</v>
      </c>
    </row>
    <row r="17" spans="1:7" x14ac:dyDescent="0.25">
      <c r="A17" s="13" t="s">
        <v>12</v>
      </c>
      <c r="B17" s="26">
        <f>B12/B8*100</f>
        <v>12.334450349805161</v>
      </c>
      <c r="C17" s="27">
        <v>12.57</v>
      </c>
      <c r="D17" s="27">
        <v>12.96</v>
      </c>
      <c r="E17" s="27">
        <v>12.94</v>
      </c>
    </row>
    <row r="18" spans="1:7" x14ac:dyDescent="0.25">
      <c r="A18" s="16" t="s">
        <v>13</v>
      </c>
      <c r="B18" s="30">
        <v>8</v>
      </c>
      <c r="C18" s="31">
        <v>7.63</v>
      </c>
      <c r="D18" s="31">
        <v>8.2100000000000009</v>
      </c>
      <c r="E18" s="31">
        <v>6.62</v>
      </c>
    </row>
    <row r="19" spans="1:7" ht="15.75" thickBot="1" x14ac:dyDescent="0.3">
      <c r="A19" s="16" t="s">
        <v>14</v>
      </c>
      <c r="B19" s="33">
        <f>B10/B8*100</f>
        <v>30.5748751835965</v>
      </c>
      <c r="C19" s="32">
        <v>31.17</v>
      </c>
      <c r="D19" s="32">
        <v>30.34</v>
      </c>
      <c r="E19" s="32">
        <v>28.61</v>
      </c>
      <c r="G19" s="15"/>
    </row>
    <row r="20" spans="1:7" ht="15.75" thickBot="1" x14ac:dyDescent="0.3">
      <c r="G20" s="34"/>
    </row>
    <row r="21" spans="1:7" ht="15.75" thickBot="1" x14ac:dyDescent="0.3">
      <c r="A21" s="11" t="s">
        <v>15</v>
      </c>
      <c r="B21" s="36">
        <v>79089</v>
      </c>
      <c r="C21" s="36">
        <v>78509</v>
      </c>
      <c r="D21" s="36">
        <v>77570</v>
      </c>
      <c r="E21" s="36">
        <v>77207</v>
      </c>
    </row>
    <row r="23" spans="1:7" ht="15.75" thickBot="1" x14ac:dyDescent="0.3"/>
    <row r="24" spans="1:7" ht="15.75" thickBot="1" x14ac:dyDescent="0.3">
      <c r="A24" s="2" t="s">
        <v>16</v>
      </c>
      <c r="B24" s="23">
        <v>44531</v>
      </c>
      <c r="C24" s="23">
        <v>44440</v>
      </c>
      <c r="D24" s="23">
        <v>44348</v>
      </c>
      <c r="E24" s="23">
        <v>44256</v>
      </c>
    </row>
    <row r="25" spans="1:7" ht="15.75" thickBot="1" x14ac:dyDescent="0.3">
      <c r="A25" s="24"/>
      <c r="B25" s="12" t="s">
        <v>4</v>
      </c>
      <c r="C25" s="12" t="s">
        <v>4</v>
      </c>
      <c r="D25" s="12" t="s">
        <v>4</v>
      </c>
      <c r="E25" s="12" t="s">
        <v>4</v>
      </c>
    </row>
    <row r="26" spans="1:7" x14ac:dyDescent="0.25">
      <c r="A26" s="37" t="s">
        <v>5</v>
      </c>
      <c r="B26" s="38">
        <v>142736529</v>
      </c>
      <c r="C26" s="38">
        <v>145750145</v>
      </c>
      <c r="D26" s="38">
        <v>147785746</v>
      </c>
      <c r="E26" s="38">
        <v>147403197</v>
      </c>
      <c r="F26" s="15"/>
    </row>
    <row r="27" spans="1:7" x14ac:dyDescent="0.25">
      <c r="A27" s="39" t="s">
        <v>17</v>
      </c>
      <c r="B27" s="40">
        <v>101276204</v>
      </c>
      <c r="C27" s="40">
        <v>112101785</v>
      </c>
      <c r="D27" s="40">
        <v>114814833</v>
      </c>
      <c r="E27" s="40">
        <v>114876707</v>
      </c>
      <c r="F27" s="15"/>
    </row>
    <row r="28" spans="1:7" x14ac:dyDescent="0.25">
      <c r="A28" s="39" t="s">
        <v>8</v>
      </c>
      <c r="B28" s="40">
        <v>100836099</v>
      </c>
      <c r="C28" s="40">
        <v>100888291</v>
      </c>
      <c r="D28" s="40">
        <v>102450012</v>
      </c>
      <c r="E28" s="40">
        <v>102539313</v>
      </c>
      <c r="F28" s="15"/>
    </row>
    <row r="29" spans="1:7" ht="15.75" thickBot="1" x14ac:dyDescent="0.3">
      <c r="A29" s="41"/>
      <c r="B29" s="41"/>
      <c r="C29" s="41"/>
      <c r="D29" s="41"/>
      <c r="E29" s="41"/>
    </row>
    <row r="31" spans="1:7" ht="15.75" thickBot="1" x14ac:dyDescent="0.3"/>
    <row r="32" spans="1:7" ht="15.75" thickBot="1" x14ac:dyDescent="0.3">
      <c r="A32" s="2" t="s">
        <v>18</v>
      </c>
      <c r="B32" s="23">
        <v>44531</v>
      </c>
      <c r="C32" s="23">
        <v>44440</v>
      </c>
      <c r="D32" s="23">
        <v>44348</v>
      </c>
      <c r="E32" s="22">
        <v>44256</v>
      </c>
    </row>
    <row r="33" spans="1:5" ht="15.75" thickBot="1" x14ac:dyDescent="0.3">
      <c r="A33" s="42"/>
      <c r="B33" s="25" t="s">
        <v>4</v>
      </c>
      <c r="C33" s="12" t="s">
        <v>4</v>
      </c>
      <c r="D33" s="12" t="s">
        <v>4</v>
      </c>
      <c r="E33" s="12" t="s">
        <v>4</v>
      </c>
    </row>
    <row r="34" spans="1:5" ht="15.75" thickBot="1" x14ac:dyDescent="0.3">
      <c r="A34" s="43" t="s">
        <v>5</v>
      </c>
      <c r="B34" s="45">
        <v>13773876</v>
      </c>
      <c r="C34" s="45">
        <v>14208660</v>
      </c>
      <c r="D34" s="45">
        <v>13867303</v>
      </c>
      <c r="E34" s="46">
        <v>12347684</v>
      </c>
    </row>
    <row r="35" spans="1:5" x14ac:dyDescent="0.25">
      <c r="B35" s="15"/>
    </row>
    <row r="36" spans="1:5" ht="15.75" thickBot="1" x14ac:dyDescent="0.3"/>
    <row r="37" spans="1:5" ht="15.75" thickBot="1" x14ac:dyDescent="0.3">
      <c r="A37" s="24" t="s">
        <v>19</v>
      </c>
      <c r="B37" s="47">
        <v>44531</v>
      </c>
      <c r="C37" s="47">
        <v>44440</v>
      </c>
      <c r="D37" s="47">
        <v>44348</v>
      </c>
      <c r="E37" s="47">
        <v>44256</v>
      </c>
    </row>
    <row r="38" spans="1:5" ht="15.75" thickBot="1" x14ac:dyDescent="0.3">
      <c r="A38" s="4"/>
      <c r="B38" s="5" t="s">
        <v>4</v>
      </c>
      <c r="C38" s="5" t="s">
        <v>4</v>
      </c>
      <c r="D38" s="5" t="s">
        <v>4</v>
      </c>
      <c r="E38" s="5" t="s">
        <v>4</v>
      </c>
    </row>
    <row r="39" spans="1:5" x14ac:dyDescent="0.25">
      <c r="A39" s="48" t="s">
        <v>20</v>
      </c>
      <c r="B39" s="50">
        <v>49239943</v>
      </c>
      <c r="C39" s="50">
        <v>45035527</v>
      </c>
      <c r="D39" s="50">
        <v>50180196</v>
      </c>
      <c r="E39" s="50">
        <v>41725868</v>
      </c>
    </row>
    <row r="40" spans="1:5" ht="15.75" thickBot="1" x14ac:dyDescent="0.3">
      <c r="A40" s="51" t="s">
        <v>21</v>
      </c>
      <c r="B40" s="19">
        <v>6104287</v>
      </c>
      <c r="C40" s="19">
        <v>5209156</v>
      </c>
      <c r="D40" s="19">
        <v>4487096</v>
      </c>
      <c r="E40" s="19">
        <v>3402964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Black</dc:creator>
  <cp:lastModifiedBy>Jimmy Black</cp:lastModifiedBy>
  <dcterms:created xsi:type="dcterms:W3CDTF">2025-03-31T12:49:08Z</dcterms:created>
  <dcterms:modified xsi:type="dcterms:W3CDTF">2025-03-31T13:32:11Z</dcterms:modified>
</cp:coreProperties>
</file>